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ia-me" sheetId="1" state="visible" r:id="rId3"/>
    <sheet name="Produtos" sheetId="2" state="visible" r:id="rId4"/>
    <sheet name="Entradas" sheetId="3" state="visible" r:id="rId5"/>
    <sheet name="Saídas" sheetId="4" state="visible" r:id="rId6"/>
    <sheet name="Resumo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<sst xmlns="http://schemas.openxmlformats.org/spreadsheetml/2006/main" count="162" uniqueCount="113">
  <si>
    <t xml:space="preserve">CheckApp — Controle de Estoque para Clínicas</t>
  </si>
  <si>
    <t xml:space="preserve">Modelo gratuito • feito para clínicas de saúde e estética • checkapp.clinic</t>
  </si>
  <si>
    <t xml:space="preserve">COMO USAR</t>
  </si>
  <si>
    <t xml:space="preserve">1.</t>
  </si>
  <si>
    <t xml:space="preserve">Cadastre seus produtos e insumos na aba PRODUTOS (código, categoria, custo, estoque mínimo).</t>
  </si>
  <si>
    <t xml:space="preserve">2.</t>
  </si>
  <si>
    <t xml:space="preserve">Registre toda compra na aba ENTRADAS — informe lote e validade para ativar os alertas de vencimento.</t>
  </si>
  <si>
    <t xml:space="preserve">3.</t>
  </si>
  <si>
    <t xml:space="preserve">Registre todo consumo na aba SAÍDAS (uso em procedimento, venda, perda).</t>
  </si>
  <si>
    <t xml:space="preserve">4.</t>
  </si>
  <si>
    <t xml:space="preserve">O estoque atual, o status de reposição e os alertas de validade são calculados automaticamente.</t>
  </si>
  <si>
    <t xml:space="preserve">5.</t>
  </si>
  <si>
    <t xml:space="preserve">Acompanhe a aba RESUMO: valor em estoque, itens para repor e lotes vencendo.</t>
  </si>
  <si>
    <t xml:space="preserve">LEGENDA</t>
  </si>
  <si>
    <t xml:space="preserve">•</t>
  </si>
  <si>
    <t xml:space="preserve">Células amarelas = você preenche. Células brancas com fórmula = não edite.</t>
  </si>
  <si>
    <t xml:space="preserve">As linhas de exemplo (fundo amarelo claro) mostram o formato esperado — substitua pelos seus dados.</t>
  </si>
  <si>
    <t xml:space="preserve">Status REPOR aparece em vermelho quando o estoque atual fica igual ou abaixo do mínimo.</t>
  </si>
  <si>
    <t xml:space="preserve">DICA</t>
  </si>
  <si>
    <t xml:space="preserve">Controle de estoque com baixa automática por procedimento e alerta de reposição é recurso nativo do CheckApp (plano Basic).</t>
  </si>
  <si>
    <t xml:space="preserve">Teste grátis e migre seus dados sem custo: checkapp.clinic</t>
  </si>
  <si>
    <t xml:space="preserve">→ Conheça o CheckApp — teste grátis com migração de dados inclusa</t>
  </si>
  <si>
    <t xml:space="preserve">PRODUTOS E INSUMOS</t>
  </si>
  <si>
    <t xml:space="preserve">Cadastre aqui • Estoque atual, status e valor são calculados a partir de Entradas e Saídas</t>
  </si>
  <si>
    <t xml:space="preserve">Código</t>
  </si>
  <si>
    <t xml:space="preserve">Produto / Insumo</t>
  </si>
  <si>
    <t xml:space="preserve">Categoria</t>
  </si>
  <si>
    <t xml:space="preserve">Unidade</t>
  </si>
  <si>
    <t xml:space="preserve">Fornecedor</t>
  </si>
  <si>
    <t xml:space="preserve">Custo unitário</t>
  </si>
  <si>
    <t xml:space="preserve">Estoque mínimo</t>
  </si>
  <si>
    <t xml:space="preserve">Estoque atual</t>
  </si>
  <si>
    <t xml:space="preserve">Status</t>
  </si>
  <si>
    <t xml:space="preserve">Valor em estoque</t>
  </si>
  <si>
    <t xml:space="preserve">TOX-001</t>
  </si>
  <si>
    <t xml:space="preserve">Toxina botulínica 100U</t>
  </si>
  <si>
    <t xml:space="preserve">Injetáveis</t>
  </si>
  <si>
    <t xml:space="preserve">frasco</t>
  </si>
  <si>
    <t xml:space="preserve">DistribMed</t>
  </si>
  <si>
    <t xml:space="preserve">AH-001</t>
  </si>
  <si>
    <t xml:space="preserve">Ácido hialurônico 1 ml</t>
  </si>
  <si>
    <t xml:space="preserve">seringa</t>
  </si>
  <si>
    <t xml:space="preserve">FIO-001</t>
  </si>
  <si>
    <t xml:space="preserve">Fio de PDO liso</t>
  </si>
  <si>
    <t xml:space="preserve">unidade</t>
  </si>
  <si>
    <t xml:space="preserve">EstetSupply</t>
  </si>
  <si>
    <t xml:space="preserve">ANE-001</t>
  </si>
  <si>
    <t xml:space="preserve">Pomada anestésica 30 g</t>
  </si>
  <si>
    <t xml:space="preserve">Medicamentos</t>
  </si>
  <si>
    <t xml:space="preserve">bisnaga</t>
  </si>
  <si>
    <t xml:space="preserve">FarmaClin</t>
  </si>
  <si>
    <t xml:space="preserve">LUV-M</t>
  </si>
  <si>
    <t xml:space="preserve">Luva nitrílica M (cx 100)</t>
  </si>
  <si>
    <t xml:space="preserve">Descartáveis</t>
  </si>
  <si>
    <t xml:space="preserve">caixa</t>
  </si>
  <si>
    <t xml:space="preserve">MedShop</t>
  </si>
  <si>
    <t xml:space="preserve">AG-30G</t>
  </si>
  <si>
    <t xml:space="preserve">Agulha 30G (cx 100)</t>
  </si>
  <si>
    <t xml:space="preserve">GAZ-001</t>
  </si>
  <si>
    <t xml:space="preserve">Gaze estéril (pct 500)</t>
  </si>
  <si>
    <t xml:space="preserve">pacote</t>
  </si>
  <si>
    <t xml:space="preserve">CLO-001</t>
  </si>
  <si>
    <t xml:space="preserve">Clorexidina 2% 1 L</t>
  </si>
  <si>
    <t xml:space="preserve">Higiene/Limpeza</t>
  </si>
  <si>
    <t xml:space="preserve">ENTRADAS (COMPRAS)</t>
  </si>
  <si>
    <t xml:space="preserve">Registre cada compra com lote e validade — os alertas de vencimento dependem disso</t>
  </si>
  <si>
    <t xml:space="preserve">Data</t>
  </si>
  <si>
    <t xml:space="preserve">Produto</t>
  </si>
  <si>
    <t xml:space="preserve">Lote</t>
  </si>
  <si>
    <t xml:space="preserve">Validade</t>
  </si>
  <si>
    <t xml:space="preserve">Quantidade</t>
  </si>
  <si>
    <t xml:space="preserve">Total</t>
  </si>
  <si>
    <t xml:space="preserve">Fornecedor / NF</t>
  </si>
  <si>
    <t xml:space="preserve">Dias p/ vencer</t>
  </si>
  <si>
    <t xml:space="preserve">Alerta de validade</t>
  </si>
  <si>
    <t xml:space="preserve">L2419</t>
  </si>
  <si>
    <t xml:space="preserve">DistribMed NF 1201</t>
  </si>
  <si>
    <t xml:space="preserve">H887</t>
  </si>
  <si>
    <t xml:space="preserve">A550</t>
  </si>
  <si>
    <t xml:space="preserve">FarmaClin NF 774</t>
  </si>
  <si>
    <t xml:space="preserve">—</t>
  </si>
  <si>
    <t xml:space="preserve">MedShop NF 3310</t>
  </si>
  <si>
    <t xml:space="preserve">C119</t>
  </si>
  <si>
    <t xml:space="preserve">FarmaClin NF 801</t>
  </si>
  <si>
    <t xml:space="preserve">F220</t>
  </si>
  <si>
    <t xml:space="preserve">EstetSupply NF 90</t>
  </si>
  <si>
    <t xml:space="preserve">SAÍDAS (CONSUMO)</t>
  </si>
  <si>
    <t xml:space="preserve">Registre todo uso, venda ou perda — é o que mantém o estoque atual correto</t>
  </si>
  <si>
    <t xml:space="preserve">Motivo</t>
  </si>
  <si>
    <t xml:space="preserve">Paciente / Procedimento</t>
  </si>
  <si>
    <t xml:space="preserve">Responsável</t>
  </si>
  <si>
    <t xml:space="preserve">Uso em procedimento</t>
  </si>
  <si>
    <t xml:space="preserve">M.S. — full face</t>
  </si>
  <si>
    <t xml:space="preserve">Dra. Paula</t>
  </si>
  <si>
    <t xml:space="preserve">C.R. — preenchimento labial</t>
  </si>
  <si>
    <t xml:space="preserve">Consumo da semana</t>
  </si>
  <si>
    <t xml:space="preserve">Recepção</t>
  </si>
  <si>
    <t xml:space="preserve">Perda/Vencimento</t>
  </si>
  <si>
    <t xml:space="preserve">Lote A550 vencido</t>
  </si>
  <si>
    <t xml:space="preserve">RESUMO DO ESTOQUE</t>
  </si>
  <si>
    <t xml:space="preserve">Indicadores calculados automaticamente — não edite esta aba</t>
  </si>
  <si>
    <t xml:space="preserve">Valor total em estoque</t>
  </si>
  <si>
    <t xml:space="preserve">Itens cadastrados</t>
  </si>
  <si>
    <t xml:space="preserve">Itens para repor (estoque ≤ mínimo)</t>
  </si>
  <si>
    <t xml:space="preserve">Lotes vencidos</t>
  </si>
  <si>
    <t xml:space="preserve">Lotes vencendo em até 30 dias</t>
  </si>
  <si>
    <t xml:space="preserve">POR CATEGORIA</t>
  </si>
  <si>
    <t xml:space="preserve">Itens p/ repor</t>
  </si>
  <si>
    <t xml:space="preserve">Cosméticos</t>
  </si>
  <si>
    <t xml:space="preserve">Escritório</t>
  </si>
  <si>
    <t xml:space="preserve">Outros</t>
  </si>
  <si>
    <t xml:space="preserve">Cansou de controlar estoque na planilha? No CheckApp a baixa é automática a cada procedimento, com alerta de reposição.</t>
  </si>
  <si>
    <t xml:space="preserve">→ Teste grátis: checkapp.clinic (migração de dados inclusa)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</si>
</sst>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.00"/>
    <numFmt numFmtId="166" formatCode="dd/mm/yyyy"/>
    <numFmt numFmtId="167" formatCode="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0"/>
      <color rgb="FF18191F"/>
      <name val="Arial"/>
      <family val="0"/>
      <charset val="1"/>
    </font>
    <font>
      <sz val="10"/>
      <color rgb="FF18191F"/>
      <name val="Arial"/>
      <family val="0"/>
      <charset val="1"/>
    </font>
    <font>
      <b val="true"/>
      <sz val="10"/>
      <color rgb="FF2563EB"/>
      <name val="Arial"/>
      <family val="0"/>
      <charset val="1"/>
    </font>
    <font>
      <b val="true"/>
      <u val="single"/>
      <sz val="11"/>
      <color rgb="FF2563E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18191F"/>
      <name val="Arial"/>
      <family val="0"/>
      <charset val="1"/>
    </font>
    <font>
      <b val="true"/>
      <sz val="12"/>
      <color rgb="FF2563EB"/>
      <name val="Arial"/>
      <family val="0"/>
      <charset val="1"/>
    </font>
    <font>
      <i val="true"/>
      <sz val="10"/>
      <color rgb="FF6B72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2563EB"/>
        <bgColor rgb="FF0066CC"/>
      </patternFill>
    </fill>
    <fill>
      <patternFill patternType="solid">
        <fgColor rgb="FFF0F4FF"/>
        <bgColor rgb="FFFFFFFF"/>
      </patternFill>
    </fill>
    <fill>
      <patternFill patternType="solid">
        <fgColor rgb="FFFEF9C3"/>
        <bgColor rgb="FFFEF3C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B91C1C"/>
      </font>
      <fill>
        <patternFill>
          <bgColor rgb="FFFEE2E2"/>
        </patternFill>
      </fill>
    </dxf>
    <dxf>
      <font>
        <name val="Arial"/>
        <charset val="1"/>
        <family val="0"/>
        <color rgb="FF15803D"/>
      </font>
    </dxf>
    <dxf>
      <font>
        <name val="Arial"/>
        <charset val="1"/>
        <family val="0"/>
        <b val="1"/>
        <color rgb="FFB45309"/>
      </font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9C3"/>
      <rgbColor rgb="FFF0F4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3C7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B91C1C"/>
      <rgbColor rgb="FF993366"/>
      <rgbColor rgb="FF333399"/>
      <rgbColor rgb="FF1819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checkapp.clinic/?cad=bemvind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H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10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/>
      <c r="B4" s="4"/>
    </row>
    <row r="5" customFormat="false" ht="15" hidden="false" customHeight="false" outlineLevel="0" collapsed="false">
      <c r="A5" s="5" t="s">
        <v>2</v>
      </c>
      <c r="B5" s="6"/>
    </row>
    <row r="6" customFormat="false" ht="15" hidden="false" customHeight="false" outlineLevel="0" collapsed="false">
      <c r="A6" s="3" t="s">
        <v>3</v>
      </c>
      <c r="B6" s="4" t="s">
        <v>4</v>
      </c>
    </row>
    <row r="7" customFormat="false" ht="15" hidden="false" customHeight="false" outlineLevel="0" collapsed="false">
      <c r="A7" s="3" t="s">
        <v>5</v>
      </c>
      <c r="B7" s="4" t="s">
        <v>6</v>
      </c>
    </row>
    <row r="8" customFormat="false" ht="15" hidden="false" customHeight="false" outlineLevel="0" collapsed="false">
      <c r="A8" s="3" t="s">
        <v>7</v>
      </c>
      <c r="B8" s="4" t="s">
        <v>8</v>
      </c>
    </row>
    <row r="9" customFormat="false" ht="15" hidden="false" customHeight="false" outlineLevel="0" collapsed="false">
      <c r="A9" s="3" t="s">
        <v>9</v>
      </c>
      <c r="B9" s="4" t="s">
        <v>10</v>
      </c>
    </row>
    <row r="10" customFormat="false" ht="15" hidden="false" customHeight="false" outlineLevel="0" collapsed="false">
      <c r="A10" s="3" t="s">
        <v>11</v>
      </c>
      <c r="B10" s="4" t="s">
        <v>12</v>
      </c>
    </row>
    <row r="11" customFormat="false" ht="15" hidden="false" customHeight="false" outlineLevel="0" collapsed="false">
      <c r="A11" s="3"/>
      <c r="B11" s="4"/>
    </row>
    <row r="12" customFormat="false" ht="15" hidden="false" customHeight="false" outlineLevel="0" collapsed="false">
      <c r="A12" s="5" t="s">
        <v>13</v>
      </c>
      <c r="B12" s="6"/>
    </row>
    <row r="13" customFormat="false" ht="15" hidden="false" customHeight="false" outlineLevel="0" collapsed="false">
      <c r="A13" s="3" t="s">
        <v>14</v>
      </c>
      <c r="B13" s="4" t="s">
        <v>15</v>
      </c>
    </row>
    <row r="14" customFormat="false" ht="15" hidden="false" customHeight="false" outlineLevel="0" collapsed="false">
      <c r="A14" s="3" t="s">
        <v>14</v>
      </c>
      <c r="B14" s="4" t="s">
        <v>16</v>
      </c>
    </row>
    <row r="15" customFormat="false" ht="15" hidden="false" customHeight="false" outlineLevel="0" collapsed="false">
      <c r="A15" s="3" t="s">
        <v>14</v>
      </c>
      <c r="B15" s="4" t="s">
        <v>17</v>
      </c>
    </row>
    <row r="16" customFormat="false" ht="15" hidden="false" customHeight="false" outlineLevel="0" collapsed="false">
      <c r="A16" s="3"/>
      <c r="B16" s="4"/>
    </row>
    <row r="17" customFormat="false" ht="15" hidden="false" customHeight="false" outlineLevel="0" collapsed="false">
      <c r="A17" s="5" t="s">
        <v>18</v>
      </c>
      <c r="B17" s="6"/>
    </row>
    <row r="18" customFormat="false" ht="15" hidden="false" customHeight="false" outlineLevel="0" collapsed="false">
      <c r="A18" s="3"/>
      <c r="B18" s="4" t="s">
        <v>19</v>
      </c>
    </row>
    <row r="19" customFormat="false" ht="15" hidden="false" customHeight="false" outlineLevel="0" collapsed="false">
      <c r="A19" s="3"/>
      <c r="B19" s="4" t="s">
        <v>20</v>
      </c>
    </row>
    <row r="21" customFormat="false" ht="15" hidden="false" customHeight="false" outlineLevel="0" collapsed="false">
      <c r="B21" s="7" t="s">
        <v>21</v>
      </c>
    </row>
  </sheetData>
  <mergeCells count="2">
    <mergeCell ref="A1:H1"/>
    <mergeCell ref="A2:H2"/>
  </mergeCells>
  <hyperlinks>
    <hyperlink ref="B21" r:id="rId1" display="→ Conheça o CheckApp — teste grátis com migração de dados inclusa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J2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4"/>
    <col collapsed="false" customWidth="true" hidden="false" outlineLevel="0" max="3" min="3" style="0" width="18"/>
    <col collapsed="false" customWidth="true" hidden="false" outlineLevel="0" max="4" min="4" style="0" width="10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8" min="7" style="0" width="12"/>
    <col collapsed="false" customWidth="true" hidden="false" outlineLevel="0" max="9" min="9" style="0" width="10"/>
    <col collapsed="false" customWidth="true" hidden="false" outlineLevel="0" max="10" min="10" style="0" width="16"/>
  </cols>
  <sheetData>
    <row r="1" customFormat="false" ht="27.75" hidden="false" customHeight="true" outlineLevel="0" collapsed="false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0" hidden="false" customHeight="true" outlineLevel="0" collapsed="false">
      <c r="A3" s="8" t="s">
        <v>24</v>
      </c>
      <c r="B3" s="8" t="s">
        <v>25</v>
      </c>
      <c r="C3" s="8" t="s">
        <v>26</v>
      </c>
      <c r="D3" s="8" t="s">
        <v>27</v>
      </c>
      <c r="E3" s="8" t="s">
        <v>28</v>
      </c>
      <c r="F3" s="8" t="s">
        <v>29</v>
      </c>
      <c r="G3" s="8" t="s">
        <v>30</v>
      </c>
      <c r="H3" s="8" t="s">
        <v>31</v>
      </c>
      <c r="I3" s="8" t="s">
        <v>32</v>
      </c>
      <c r="J3" s="8" t="s">
        <v>33</v>
      </c>
    </row>
    <row r="4" customFormat="false" ht="15" hidden="false" customHeight="false" outlineLevel="0" collapsed="false">
      <c r="A4" s="9" t="s">
        <v>34</v>
      </c>
      <c r="B4" s="9" t="s">
        <v>35</v>
      </c>
      <c r="C4" s="9" t="s">
        <v>36</v>
      </c>
      <c r="D4" s="9" t="s">
        <v>37</v>
      </c>
      <c r="E4" s="9" t="s">
        <v>38</v>
      </c>
      <c r="F4" s="10" t="n">
        <v>890</v>
      </c>
      <c r="G4" s="9" t="n">
        <v>3</v>
      </c>
      <c r="H4" s="11" t="n">
        <f aca="false">IF($A4="","",SUMIFS(Entradas!$F$4:$F$303,Entradas!$B$4:$B$303,$A4)-SUMIFS(Saídas!$D$4:$D$303,Saídas!$B$4:$B$303,$A4))</f>
        <v>3</v>
      </c>
      <c r="I4" s="12" t="str">
        <f aca="false">IF($A4="","",IF($H4&lt;=$G4,"REPOR","OK"))</f>
        <v>REPOR</v>
      </c>
      <c r="J4" s="13" t="n">
        <f aca="false">IF($A4="","",IF($H4="","",$H4*$F4))</f>
        <v>2670</v>
      </c>
    </row>
    <row r="5" customFormat="false" ht="15" hidden="false" customHeight="false" outlineLevel="0" collapsed="false">
      <c r="A5" s="9" t="s">
        <v>39</v>
      </c>
      <c r="B5" s="9" t="s">
        <v>40</v>
      </c>
      <c r="C5" s="9" t="s">
        <v>36</v>
      </c>
      <c r="D5" s="9" t="s">
        <v>41</v>
      </c>
      <c r="E5" s="9" t="s">
        <v>38</v>
      </c>
      <c r="F5" s="10" t="n">
        <v>420</v>
      </c>
      <c r="G5" s="9" t="n">
        <v>4</v>
      </c>
      <c r="H5" s="11" t="n">
        <f aca="false">IF($A5="","",SUMIFS(Entradas!$F$4:$F$303,Entradas!$B$4:$B$303,$A5)-SUMIFS(Saídas!$D$4:$D$303,Saídas!$B$4:$B$303,$A5))</f>
        <v>4</v>
      </c>
      <c r="I5" s="12" t="str">
        <f aca="false">IF($A5="","",IF($H5&lt;=$G5,"REPOR","OK"))</f>
        <v>REPOR</v>
      </c>
      <c r="J5" s="13" t="n">
        <f aca="false">IF($A5="","",IF($H5="","",$H5*$F5))</f>
        <v>1680</v>
      </c>
    </row>
    <row r="6" customFormat="false" ht="15" hidden="false" customHeight="false" outlineLevel="0" collapsed="false">
      <c r="A6" s="9" t="s">
        <v>42</v>
      </c>
      <c r="B6" s="9" t="s">
        <v>43</v>
      </c>
      <c r="C6" s="9" t="s">
        <v>36</v>
      </c>
      <c r="D6" s="9" t="s">
        <v>44</v>
      </c>
      <c r="E6" s="9" t="s">
        <v>45</v>
      </c>
      <c r="F6" s="10" t="n">
        <v>38</v>
      </c>
      <c r="G6" s="9" t="n">
        <v>20</v>
      </c>
      <c r="H6" s="11" t="n">
        <f aca="false">IF($A6="","",SUMIFS(Entradas!$F$4:$F$303,Entradas!$B$4:$B$303,$A6)-SUMIFS(Saídas!$D$4:$D$303,Saídas!$B$4:$B$303,$A6))</f>
        <v>30</v>
      </c>
      <c r="I6" s="12" t="str">
        <f aca="false">IF($A6="","",IF($H6&lt;=$G6,"REPOR","OK"))</f>
        <v>OK</v>
      </c>
      <c r="J6" s="13" t="n">
        <f aca="false">IF($A6="","",IF($H6="","",$H6*$F6))</f>
        <v>1140</v>
      </c>
    </row>
    <row r="7" customFormat="false" ht="15" hidden="false" customHeight="false" outlineLevel="0" collapsed="false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10" t="n">
        <v>55</v>
      </c>
      <c r="G7" s="9" t="n">
        <v>5</v>
      </c>
      <c r="H7" s="11" t="n">
        <f aca="false">IF($A7="","",SUMIFS(Entradas!$F$4:$F$303,Entradas!$B$4:$B$303,$A7)-SUMIFS(Saídas!$D$4:$D$303,Saídas!$B$4:$B$303,$A7))</f>
        <v>1</v>
      </c>
      <c r="I7" s="12" t="str">
        <f aca="false">IF($A7="","",IF($H7&lt;=$G7,"REPOR","OK"))</f>
        <v>REPOR</v>
      </c>
      <c r="J7" s="13" t="n">
        <f aca="false">IF($A7="","",IF($H7="","",$H7*$F7))</f>
        <v>55</v>
      </c>
    </row>
    <row r="8" customFormat="false" ht="15" hidden="false" customHeight="false" outlineLevel="0" collapsed="false">
      <c r="A8" s="9" t="s">
        <v>51</v>
      </c>
      <c r="B8" s="9" t="s">
        <v>52</v>
      </c>
      <c r="C8" s="9" t="s">
        <v>53</v>
      </c>
      <c r="D8" s="9" t="s">
        <v>54</v>
      </c>
      <c r="E8" s="9" t="s">
        <v>55</v>
      </c>
      <c r="F8" s="10" t="n">
        <v>42</v>
      </c>
      <c r="G8" s="9" t="n">
        <v>6</v>
      </c>
      <c r="H8" s="11" t="n">
        <f aca="false">IF($A8="","",SUMIFS(Entradas!$F$4:$F$303,Entradas!$B$4:$B$303,$A8)-SUMIFS(Saídas!$D$4:$D$303,Saídas!$B$4:$B$303,$A8))</f>
        <v>6</v>
      </c>
      <c r="I8" s="12" t="str">
        <f aca="false">IF($A8="","",IF($H8&lt;=$G8,"REPOR","OK"))</f>
        <v>REPOR</v>
      </c>
      <c r="J8" s="13" t="n">
        <f aca="false">IF($A8="","",IF($H8="","",$H8*$F8))</f>
        <v>252</v>
      </c>
    </row>
    <row r="9" customFormat="false" ht="15" hidden="false" customHeight="false" outlineLevel="0" collapsed="false">
      <c r="A9" s="9" t="s">
        <v>56</v>
      </c>
      <c r="B9" s="9" t="s">
        <v>57</v>
      </c>
      <c r="C9" s="9" t="s">
        <v>53</v>
      </c>
      <c r="D9" s="9" t="s">
        <v>54</v>
      </c>
      <c r="E9" s="9" t="s">
        <v>55</v>
      </c>
      <c r="F9" s="10" t="n">
        <v>28</v>
      </c>
      <c r="G9" s="9" t="n">
        <v>4</v>
      </c>
      <c r="H9" s="11" t="n">
        <f aca="false">IF($A9="","",SUMIFS(Entradas!$F$4:$F$303,Entradas!$B$4:$B$303,$A9)-SUMIFS(Saídas!$D$4:$D$303,Saídas!$B$4:$B$303,$A9))</f>
        <v>4</v>
      </c>
      <c r="I9" s="12" t="str">
        <f aca="false">IF($A9="","",IF($H9&lt;=$G9,"REPOR","OK"))</f>
        <v>REPOR</v>
      </c>
      <c r="J9" s="13" t="n">
        <f aca="false">IF($A9="","",IF($H9="","",$H9*$F9))</f>
        <v>112</v>
      </c>
    </row>
    <row r="10" customFormat="false" ht="15" hidden="false" customHeight="false" outlineLevel="0" collapsed="false">
      <c r="A10" s="9" t="s">
        <v>58</v>
      </c>
      <c r="B10" s="9" t="s">
        <v>59</v>
      </c>
      <c r="C10" s="9" t="s">
        <v>53</v>
      </c>
      <c r="D10" s="9" t="s">
        <v>60</v>
      </c>
      <c r="E10" s="9" t="s">
        <v>55</v>
      </c>
      <c r="F10" s="10" t="n">
        <v>31</v>
      </c>
      <c r="G10" s="9" t="n">
        <v>5</v>
      </c>
      <c r="H10" s="11" t="n">
        <f aca="false">IF($A10="","",SUMIFS(Entradas!$F$4:$F$303,Entradas!$B$4:$B$303,$A10)-SUMIFS(Saídas!$D$4:$D$303,Saídas!$B$4:$B$303,$A10))</f>
        <v>6</v>
      </c>
      <c r="I10" s="12" t="str">
        <f aca="false">IF($A10="","",IF($H10&lt;=$G10,"REPOR","OK"))</f>
        <v>OK</v>
      </c>
      <c r="J10" s="13" t="n">
        <f aca="false">IF($A10="","",IF($H10="","",$H10*$F10))</f>
        <v>186</v>
      </c>
    </row>
    <row r="11" customFormat="false" ht="15" hidden="false" customHeight="false" outlineLevel="0" collapsed="false">
      <c r="A11" s="9" t="s">
        <v>61</v>
      </c>
      <c r="B11" s="9" t="s">
        <v>62</v>
      </c>
      <c r="C11" s="9" t="s">
        <v>63</v>
      </c>
      <c r="D11" s="9" t="s">
        <v>37</v>
      </c>
      <c r="E11" s="9" t="s">
        <v>50</v>
      </c>
      <c r="F11" s="10" t="n">
        <v>24</v>
      </c>
      <c r="G11" s="9" t="n">
        <v>4</v>
      </c>
      <c r="H11" s="11" t="n">
        <f aca="false">IF($A11="","",SUMIFS(Entradas!$F$4:$F$303,Entradas!$B$4:$B$303,$A11)-SUMIFS(Saídas!$D$4:$D$303,Saídas!$B$4:$B$303,$A11))</f>
        <v>5</v>
      </c>
      <c r="I11" s="12" t="str">
        <f aca="false">IF($A11="","",IF($H11&lt;=$G11,"REPOR","OK"))</f>
        <v>OK</v>
      </c>
      <c r="J11" s="13" t="n">
        <f aca="false">IF($A11="","",IF($H11="","",$H11*$F11))</f>
        <v>120</v>
      </c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5"/>
      <c r="G12" s="14"/>
      <c r="H12" s="11" t="str">
        <f aca="false">IF($A12="","",SUMIFS(Entradas!$F$4:$F$303,Entradas!$B$4:$B$303,$A12)-SUMIFS(Saídas!$D$4:$D$303,Saídas!$B$4:$B$303,$A12))</f>
        <v/>
      </c>
      <c r="I12" s="12" t="str">
        <f aca="false">IF($A12="","",IF($H12&lt;=$G12,"REPOR","OK"))</f>
        <v/>
      </c>
      <c r="J12" s="13" t="str">
        <f aca="false">IF($A12="","",IF($H12="","",$H12*$F12))</f>
        <v/>
      </c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5"/>
      <c r="G13" s="14"/>
      <c r="H13" s="11" t="str">
        <f aca="false">IF($A13="","",SUMIFS(Entradas!$F$4:$F$303,Entradas!$B$4:$B$303,$A13)-SUMIFS(Saídas!$D$4:$D$303,Saídas!$B$4:$B$303,$A13))</f>
        <v/>
      </c>
      <c r="I13" s="12" t="str">
        <f aca="false">IF($A13="","",IF($H13&lt;=$G13,"REPOR","OK"))</f>
        <v/>
      </c>
      <c r="J13" s="13" t="str">
        <f aca="false">IF($A13="","",IF($H13="","",$H13*$F13))</f>
        <v/>
      </c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5"/>
      <c r="G14" s="14"/>
      <c r="H14" s="11" t="str">
        <f aca="false">IF($A14="","",SUMIFS(Entradas!$F$4:$F$303,Entradas!$B$4:$B$303,$A14)-SUMIFS(Saídas!$D$4:$D$303,Saídas!$B$4:$B$303,$A14))</f>
        <v/>
      </c>
      <c r="I14" s="12" t="str">
        <f aca="false">IF($A14="","",IF($H14&lt;=$G14,"REPOR","OK"))</f>
        <v/>
      </c>
      <c r="J14" s="13" t="str">
        <f aca="false">IF($A14="","",IF($H14="","",$H14*$F14))</f>
        <v/>
      </c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5"/>
      <c r="G15" s="14"/>
      <c r="H15" s="11" t="str">
        <f aca="false">IF($A15="","",SUMIFS(Entradas!$F$4:$F$303,Entradas!$B$4:$B$303,$A15)-SUMIFS(Saídas!$D$4:$D$303,Saídas!$B$4:$B$303,$A15))</f>
        <v/>
      </c>
      <c r="I15" s="12" t="str">
        <f aca="false">IF($A15="","",IF($H15&lt;=$G15,"REPOR","OK"))</f>
        <v/>
      </c>
      <c r="J15" s="13" t="str">
        <f aca="false">IF($A15="","",IF($H15="","",$H15*$F15))</f>
        <v/>
      </c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5"/>
      <c r="G16" s="14"/>
      <c r="H16" s="11" t="str">
        <f aca="false">IF($A16="","",SUMIFS(Entradas!$F$4:$F$303,Entradas!$B$4:$B$303,$A16)-SUMIFS(Saídas!$D$4:$D$303,Saídas!$B$4:$B$303,$A16))</f>
        <v/>
      </c>
      <c r="I16" s="12" t="str">
        <f aca="false">IF($A16="","",IF($H16&lt;=$G16,"REPOR","OK"))</f>
        <v/>
      </c>
      <c r="J16" s="13" t="str">
        <f aca="false">IF($A16="","",IF($H16="","",$H16*$F16))</f>
        <v/>
      </c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5"/>
      <c r="G17" s="14"/>
      <c r="H17" s="11" t="str">
        <f aca="false">IF($A17="","",SUMIFS(Entradas!$F$4:$F$303,Entradas!$B$4:$B$303,$A17)-SUMIFS(Saídas!$D$4:$D$303,Saídas!$B$4:$B$303,$A17))</f>
        <v/>
      </c>
      <c r="I17" s="12" t="str">
        <f aca="false">IF($A17="","",IF($H17&lt;=$G17,"REPOR","OK"))</f>
        <v/>
      </c>
      <c r="J17" s="13" t="str">
        <f aca="false">IF($A17="","",IF($H17="","",$H17*$F17))</f>
        <v/>
      </c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5"/>
      <c r="G18" s="14"/>
      <c r="H18" s="11" t="str">
        <f aca="false">IF($A18="","",SUMIFS(Entradas!$F$4:$F$303,Entradas!$B$4:$B$303,$A18)-SUMIFS(Saídas!$D$4:$D$303,Saídas!$B$4:$B$303,$A18))</f>
        <v/>
      </c>
      <c r="I18" s="12" t="str">
        <f aca="false">IF($A18="","",IF($H18&lt;=$G18,"REPOR","OK"))</f>
        <v/>
      </c>
      <c r="J18" s="13" t="str">
        <f aca="false">IF($A18="","",IF($H18="","",$H18*$F18))</f>
        <v/>
      </c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5"/>
      <c r="G19" s="14"/>
      <c r="H19" s="11" t="str">
        <f aca="false">IF($A19="","",SUMIFS(Entradas!$F$4:$F$303,Entradas!$B$4:$B$303,$A19)-SUMIFS(Saídas!$D$4:$D$303,Saídas!$B$4:$B$303,$A19))</f>
        <v/>
      </c>
      <c r="I19" s="12" t="str">
        <f aca="false">IF($A19="","",IF($H19&lt;=$G19,"REPOR","OK"))</f>
        <v/>
      </c>
      <c r="J19" s="13" t="str">
        <f aca="false">IF($A19="","",IF($H19="","",$H19*$F19))</f>
        <v/>
      </c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5"/>
      <c r="G20" s="14"/>
      <c r="H20" s="11" t="str">
        <f aca="false">IF($A20="","",SUMIFS(Entradas!$F$4:$F$303,Entradas!$B$4:$B$303,$A20)-SUMIFS(Saídas!$D$4:$D$303,Saídas!$B$4:$B$303,$A20))</f>
        <v/>
      </c>
      <c r="I20" s="12" t="str">
        <f aca="false">IF($A20="","",IF($H20&lt;=$G20,"REPOR","OK"))</f>
        <v/>
      </c>
      <c r="J20" s="13" t="str">
        <f aca="false">IF($A20="","",IF($H20="","",$H20*$F20))</f>
        <v/>
      </c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5"/>
      <c r="G21" s="14"/>
      <c r="H21" s="11" t="str">
        <f aca="false">IF($A21="","",SUMIFS(Entradas!$F$4:$F$303,Entradas!$B$4:$B$303,$A21)-SUMIFS(Saídas!$D$4:$D$303,Saídas!$B$4:$B$303,$A21))</f>
        <v/>
      </c>
      <c r="I21" s="12" t="str">
        <f aca="false">IF($A21="","",IF($H21&lt;=$G21,"REPOR","OK"))</f>
        <v/>
      </c>
      <c r="J21" s="13" t="str">
        <f aca="false">IF($A21="","",IF($H21="","",$H21*$F21))</f>
        <v/>
      </c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5"/>
      <c r="G22" s="14"/>
      <c r="H22" s="11" t="str">
        <f aca="false">IF($A22="","",SUMIFS(Entradas!$F$4:$F$303,Entradas!$B$4:$B$303,$A22)-SUMIFS(Saídas!$D$4:$D$303,Saídas!$B$4:$B$303,$A22))</f>
        <v/>
      </c>
      <c r="I22" s="12" t="str">
        <f aca="false">IF($A22="","",IF($H22&lt;=$G22,"REPOR","OK"))</f>
        <v/>
      </c>
      <c r="J22" s="13" t="str">
        <f aca="false">IF($A22="","",IF($H22="","",$H22*$F22))</f>
        <v/>
      </c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5"/>
      <c r="G23" s="14"/>
      <c r="H23" s="11" t="str">
        <f aca="false">IF($A23="","",SUMIFS(Entradas!$F$4:$F$303,Entradas!$B$4:$B$303,$A23)-SUMIFS(Saídas!$D$4:$D$303,Saídas!$B$4:$B$303,$A23))</f>
        <v/>
      </c>
      <c r="I23" s="12" t="str">
        <f aca="false">IF($A23="","",IF($H23&lt;=$G23,"REPOR","OK"))</f>
        <v/>
      </c>
      <c r="J23" s="13" t="str">
        <f aca="false">IF($A23="","",IF($H23="","",$H23*$F23))</f>
        <v/>
      </c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5"/>
      <c r="G24" s="14"/>
      <c r="H24" s="11" t="str">
        <f aca="false">IF($A24="","",SUMIFS(Entradas!$F$4:$F$303,Entradas!$B$4:$B$303,$A24)-SUMIFS(Saídas!$D$4:$D$303,Saídas!$B$4:$B$303,$A24))</f>
        <v/>
      </c>
      <c r="I24" s="12" t="str">
        <f aca="false">IF($A24="","",IF($H24&lt;=$G24,"REPOR","OK"))</f>
        <v/>
      </c>
      <c r="J24" s="13" t="str">
        <f aca="false">IF($A24="","",IF($H24="","",$H24*$F24))</f>
        <v/>
      </c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5"/>
      <c r="G25" s="14"/>
      <c r="H25" s="11" t="str">
        <f aca="false">IF($A25="","",SUMIFS(Entradas!$F$4:$F$303,Entradas!$B$4:$B$303,$A25)-SUMIFS(Saídas!$D$4:$D$303,Saídas!$B$4:$B$303,$A25))</f>
        <v/>
      </c>
      <c r="I25" s="12" t="str">
        <f aca="false">IF($A25="","",IF($H25&lt;=$G25,"REPOR","OK"))</f>
        <v/>
      </c>
      <c r="J25" s="13" t="str">
        <f aca="false">IF($A25="","",IF($H25="","",$H25*$F25))</f>
        <v/>
      </c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5"/>
      <c r="G26" s="14"/>
      <c r="H26" s="11" t="str">
        <f aca="false">IF($A26="","",SUMIFS(Entradas!$F$4:$F$303,Entradas!$B$4:$B$303,$A26)-SUMIFS(Saídas!$D$4:$D$303,Saídas!$B$4:$B$303,$A26))</f>
        <v/>
      </c>
      <c r="I26" s="12" t="str">
        <f aca="false">IF($A26="","",IF($H26&lt;=$G26,"REPOR","OK"))</f>
        <v/>
      </c>
      <c r="J26" s="13" t="str">
        <f aca="false">IF($A26="","",IF($H26="","",$H26*$F26))</f>
        <v/>
      </c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5"/>
      <c r="G27" s="14"/>
      <c r="H27" s="11" t="str">
        <f aca="false">IF($A27="","",SUMIFS(Entradas!$F$4:$F$303,Entradas!$B$4:$B$303,$A27)-SUMIFS(Saídas!$D$4:$D$303,Saídas!$B$4:$B$303,$A27))</f>
        <v/>
      </c>
      <c r="I27" s="12" t="str">
        <f aca="false">IF($A27="","",IF($H27&lt;=$G27,"REPOR","OK"))</f>
        <v/>
      </c>
      <c r="J27" s="13" t="str">
        <f aca="false">IF($A27="","",IF($H27="","",$H27*$F27))</f>
        <v/>
      </c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5"/>
      <c r="G28" s="14"/>
      <c r="H28" s="11" t="str">
        <f aca="false">IF($A28="","",SUMIFS(Entradas!$F$4:$F$303,Entradas!$B$4:$B$303,$A28)-SUMIFS(Saídas!$D$4:$D$303,Saídas!$B$4:$B$303,$A28))</f>
        <v/>
      </c>
      <c r="I28" s="12" t="str">
        <f aca="false">IF($A28="","",IF($H28&lt;=$G28,"REPOR","OK"))</f>
        <v/>
      </c>
      <c r="J28" s="13" t="str">
        <f aca="false">IF($A28="","",IF($H28="","",$H28*$F28))</f>
        <v/>
      </c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5"/>
      <c r="G29" s="14"/>
      <c r="H29" s="11" t="str">
        <f aca="false">IF($A29="","",SUMIFS(Entradas!$F$4:$F$303,Entradas!$B$4:$B$303,$A29)-SUMIFS(Saídas!$D$4:$D$303,Saídas!$B$4:$B$303,$A29))</f>
        <v/>
      </c>
      <c r="I29" s="12" t="str">
        <f aca="false">IF($A29="","",IF($H29&lt;=$G29,"REPOR","OK"))</f>
        <v/>
      </c>
      <c r="J29" s="13" t="str">
        <f aca="false">IF($A29="","",IF($H29="","",$H29*$F29))</f>
        <v/>
      </c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5"/>
      <c r="G30" s="14"/>
      <c r="H30" s="11" t="str">
        <f aca="false">IF($A30="","",SUMIFS(Entradas!$F$4:$F$303,Entradas!$B$4:$B$303,$A30)-SUMIFS(Saídas!$D$4:$D$303,Saídas!$B$4:$B$303,$A30))</f>
        <v/>
      </c>
      <c r="I30" s="12" t="str">
        <f aca="false">IF($A30="","",IF($H30&lt;=$G30,"REPOR","OK"))</f>
        <v/>
      </c>
      <c r="J30" s="13" t="str">
        <f aca="false">IF($A30="","",IF($H30="","",$H30*$F30))</f>
        <v/>
      </c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5"/>
      <c r="G31" s="14"/>
      <c r="H31" s="11" t="str">
        <f aca="false">IF($A31="","",SUMIFS(Entradas!$F$4:$F$303,Entradas!$B$4:$B$303,$A31)-SUMIFS(Saídas!$D$4:$D$303,Saídas!$B$4:$B$303,$A31))</f>
        <v/>
      </c>
      <c r="I31" s="12" t="str">
        <f aca="false">IF($A31="","",IF($H31&lt;=$G31,"REPOR","OK"))</f>
        <v/>
      </c>
      <c r="J31" s="13" t="str">
        <f aca="false">IF($A31="","",IF($H31="","",$H31*$F31))</f>
        <v/>
      </c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5"/>
      <c r="G32" s="14"/>
      <c r="H32" s="11" t="str">
        <f aca="false">IF($A32="","",SUMIFS(Entradas!$F$4:$F$303,Entradas!$B$4:$B$303,$A32)-SUMIFS(Saídas!$D$4:$D$303,Saídas!$B$4:$B$303,$A32))</f>
        <v/>
      </c>
      <c r="I32" s="12" t="str">
        <f aca="false">IF($A32="","",IF($H32&lt;=$G32,"REPOR","OK"))</f>
        <v/>
      </c>
      <c r="J32" s="13" t="str">
        <f aca="false">IF($A32="","",IF($H32="","",$H32*$F32))</f>
        <v/>
      </c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5"/>
      <c r="G33" s="14"/>
      <c r="H33" s="11" t="str">
        <f aca="false">IF($A33="","",SUMIFS(Entradas!$F$4:$F$303,Entradas!$B$4:$B$303,$A33)-SUMIFS(Saídas!$D$4:$D$303,Saídas!$B$4:$B$303,$A33))</f>
        <v/>
      </c>
      <c r="I33" s="12" t="str">
        <f aca="false">IF($A33="","",IF($H33&lt;=$G33,"REPOR","OK"))</f>
        <v/>
      </c>
      <c r="J33" s="13" t="str">
        <f aca="false">IF($A33="","",IF($H33="","",$H33*$F33))</f>
        <v/>
      </c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5"/>
      <c r="G34" s="14"/>
      <c r="H34" s="11" t="str">
        <f aca="false">IF($A34="","",SUMIFS(Entradas!$F$4:$F$303,Entradas!$B$4:$B$303,$A34)-SUMIFS(Saídas!$D$4:$D$303,Saídas!$B$4:$B$303,$A34))</f>
        <v/>
      </c>
      <c r="I34" s="12" t="str">
        <f aca="false">IF($A34="","",IF($H34&lt;=$G34,"REPOR","OK"))</f>
        <v/>
      </c>
      <c r="J34" s="13" t="str">
        <f aca="false">IF($A34="","",IF($H34="","",$H34*$F34))</f>
        <v/>
      </c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5"/>
      <c r="G35" s="14"/>
      <c r="H35" s="11" t="str">
        <f aca="false">IF($A35="","",SUMIFS(Entradas!$F$4:$F$303,Entradas!$B$4:$B$303,$A35)-SUMIFS(Saídas!$D$4:$D$303,Saídas!$B$4:$B$303,$A35))</f>
        <v/>
      </c>
      <c r="I35" s="12" t="str">
        <f aca="false">IF($A35="","",IF($H35&lt;=$G35,"REPOR","OK"))</f>
        <v/>
      </c>
      <c r="J35" s="13" t="str">
        <f aca="false">IF($A35="","",IF($H35="","",$H35*$F35))</f>
        <v/>
      </c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5"/>
      <c r="G36" s="14"/>
      <c r="H36" s="11" t="str">
        <f aca="false">IF($A36="","",SUMIFS(Entradas!$F$4:$F$303,Entradas!$B$4:$B$303,$A36)-SUMIFS(Saídas!$D$4:$D$303,Saídas!$B$4:$B$303,$A36))</f>
        <v/>
      </c>
      <c r="I36" s="12" t="str">
        <f aca="false">IF($A36="","",IF($H36&lt;=$G36,"REPOR","OK"))</f>
        <v/>
      </c>
      <c r="J36" s="13" t="str">
        <f aca="false">IF($A36="","",IF($H36="","",$H36*$F36))</f>
        <v/>
      </c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5"/>
      <c r="G37" s="14"/>
      <c r="H37" s="11" t="str">
        <f aca="false">IF($A37="","",SUMIFS(Entradas!$F$4:$F$303,Entradas!$B$4:$B$303,$A37)-SUMIFS(Saídas!$D$4:$D$303,Saídas!$B$4:$B$303,$A37))</f>
        <v/>
      </c>
      <c r="I37" s="12" t="str">
        <f aca="false">IF($A37="","",IF($H37&lt;=$G37,"REPOR","OK"))</f>
        <v/>
      </c>
      <c r="J37" s="13" t="str">
        <f aca="false">IF($A37="","",IF($H37="","",$H37*$F37))</f>
        <v/>
      </c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5"/>
      <c r="G38" s="14"/>
      <c r="H38" s="11" t="str">
        <f aca="false">IF($A38="","",SUMIFS(Entradas!$F$4:$F$303,Entradas!$B$4:$B$303,$A38)-SUMIFS(Saídas!$D$4:$D$303,Saídas!$B$4:$B$303,$A38))</f>
        <v/>
      </c>
      <c r="I38" s="12" t="str">
        <f aca="false">IF($A38="","",IF($H38&lt;=$G38,"REPOR","OK"))</f>
        <v/>
      </c>
      <c r="J38" s="13" t="str">
        <f aca="false">IF($A38="","",IF($H38="","",$H38*$F38))</f>
        <v/>
      </c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5"/>
      <c r="G39" s="14"/>
      <c r="H39" s="11" t="str">
        <f aca="false">IF($A39="","",SUMIFS(Entradas!$F$4:$F$303,Entradas!$B$4:$B$303,$A39)-SUMIFS(Saídas!$D$4:$D$303,Saídas!$B$4:$B$303,$A39))</f>
        <v/>
      </c>
      <c r="I39" s="12" t="str">
        <f aca="false">IF($A39="","",IF($H39&lt;=$G39,"REPOR","OK"))</f>
        <v/>
      </c>
      <c r="J39" s="13" t="str">
        <f aca="false">IF($A39="","",IF($H39="","",$H39*$F39))</f>
        <v/>
      </c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5"/>
      <c r="G40" s="14"/>
      <c r="H40" s="11" t="str">
        <f aca="false">IF($A40="","",SUMIFS(Entradas!$F$4:$F$303,Entradas!$B$4:$B$303,$A40)-SUMIFS(Saídas!$D$4:$D$303,Saídas!$B$4:$B$303,$A40))</f>
        <v/>
      </c>
      <c r="I40" s="12" t="str">
        <f aca="false">IF($A40="","",IF($H40&lt;=$G40,"REPOR","OK"))</f>
        <v/>
      </c>
      <c r="J40" s="13" t="str">
        <f aca="false">IF($A40="","",IF($H40="","",$H40*$F40))</f>
        <v/>
      </c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5"/>
      <c r="G41" s="14"/>
      <c r="H41" s="11" t="str">
        <f aca="false">IF($A41="","",SUMIFS(Entradas!$F$4:$F$303,Entradas!$B$4:$B$303,$A41)-SUMIFS(Saídas!$D$4:$D$303,Saídas!$B$4:$B$303,$A41))</f>
        <v/>
      </c>
      <c r="I41" s="12" t="str">
        <f aca="false">IF($A41="","",IF($H41&lt;=$G41,"REPOR","OK"))</f>
        <v/>
      </c>
      <c r="J41" s="13" t="str">
        <f aca="false">IF($A41="","",IF($H41="","",$H41*$F41))</f>
        <v/>
      </c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5"/>
      <c r="G42" s="14"/>
      <c r="H42" s="11" t="str">
        <f aca="false">IF($A42="","",SUMIFS(Entradas!$F$4:$F$303,Entradas!$B$4:$B$303,$A42)-SUMIFS(Saídas!$D$4:$D$303,Saídas!$B$4:$B$303,$A42))</f>
        <v/>
      </c>
      <c r="I42" s="12" t="str">
        <f aca="false">IF($A42="","",IF($H42&lt;=$G42,"REPOR","OK"))</f>
        <v/>
      </c>
      <c r="J42" s="13" t="str">
        <f aca="false">IF($A42="","",IF($H42="","",$H42*$F42))</f>
        <v/>
      </c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5"/>
      <c r="G43" s="14"/>
      <c r="H43" s="11" t="str">
        <f aca="false">IF($A43="","",SUMIFS(Entradas!$F$4:$F$303,Entradas!$B$4:$B$303,$A43)-SUMIFS(Saídas!$D$4:$D$303,Saídas!$B$4:$B$303,$A43))</f>
        <v/>
      </c>
      <c r="I43" s="12" t="str">
        <f aca="false">IF($A43="","",IF($H43&lt;=$G43,"REPOR","OK"))</f>
        <v/>
      </c>
      <c r="J43" s="13" t="str">
        <f aca="false">IF($A43="","",IF($H43="","",$H43*$F43))</f>
        <v/>
      </c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5"/>
      <c r="G44" s="14"/>
      <c r="H44" s="11" t="str">
        <f aca="false">IF($A44="","",SUMIFS(Entradas!$F$4:$F$303,Entradas!$B$4:$B$303,$A44)-SUMIFS(Saídas!$D$4:$D$303,Saídas!$B$4:$B$303,$A44))</f>
        <v/>
      </c>
      <c r="I44" s="12" t="str">
        <f aca="false">IF($A44="","",IF($H44&lt;=$G44,"REPOR","OK"))</f>
        <v/>
      </c>
      <c r="J44" s="13" t="str">
        <f aca="false">IF($A44="","",IF($H44="","",$H44*$F44))</f>
        <v/>
      </c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5"/>
      <c r="G45" s="14"/>
      <c r="H45" s="11" t="str">
        <f aca="false">IF($A45="","",SUMIFS(Entradas!$F$4:$F$303,Entradas!$B$4:$B$303,$A45)-SUMIFS(Saídas!$D$4:$D$303,Saídas!$B$4:$B$303,$A45))</f>
        <v/>
      </c>
      <c r="I45" s="12" t="str">
        <f aca="false">IF($A45="","",IF($H45&lt;=$G45,"REPOR","OK"))</f>
        <v/>
      </c>
      <c r="J45" s="13" t="str">
        <f aca="false">IF($A45="","",IF($H45="","",$H45*$F45))</f>
        <v/>
      </c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5"/>
      <c r="G46" s="14"/>
      <c r="H46" s="11" t="str">
        <f aca="false">IF($A46="","",SUMIFS(Entradas!$F$4:$F$303,Entradas!$B$4:$B$303,$A46)-SUMIFS(Saídas!$D$4:$D$303,Saídas!$B$4:$B$303,$A46))</f>
        <v/>
      </c>
      <c r="I46" s="12" t="str">
        <f aca="false">IF($A46="","",IF($H46&lt;=$G46,"REPOR","OK"))</f>
        <v/>
      </c>
      <c r="J46" s="13" t="str">
        <f aca="false">IF($A46="","",IF($H46="","",$H46*$F46))</f>
        <v/>
      </c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5"/>
      <c r="G47" s="14"/>
      <c r="H47" s="11" t="str">
        <f aca="false">IF($A47="","",SUMIFS(Entradas!$F$4:$F$303,Entradas!$B$4:$B$303,$A47)-SUMIFS(Saídas!$D$4:$D$303,Saídas!$B$4:$B$303,$A47))</f>
        <v/>
      </c>
      <c r="I47" s="12" t="str">
        <f aca="false">IF($A47="","",IF($H47&lt;=$G47,"REPOR","OK"))</f>
        <v/>
      </c>
      <c r="J47" s="13" t="str">
        <f aca="false">IF($A47="","",IF($H47="","",$H47*$F47))</f>
        <v/>
      </c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5"/>
      <c r="G48" s="14"/>
      <c r="H48" s="11" t="str">
        <f aca="false">IF($A48="","",SUMIFS(Entradas!$F$4:$F$303,Entradas!$B$4:$B$303,$A48)-SUMIFS(Saídas!$D$4:$D$303,Saídas!$B$4:$B$303,$A48))</f>
        <v/>
      </c>
      <c r="I48" s="12" t="str">
        <f aca="false">IF($A48="","",IF($H48&lt;=$G48,"REPOR","OK"))</f>
        <v/>
      </c>
      <c r="J48" s="13" t="str">
        <f aca="false">IF($A48="","",IF($H48="","",$H48*$F48))</f>
        <v/>
      </c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5"/>
      <c r="G49" s="14"/>
      <c r="H49" s="11" t="str">
        <f aca="false">IF($A49="","",SUMIFS(Entradas!$F$4:$F$303,Entradas!$B$4:$B$303,$A49)-SUMIFS(Saídas!$D$4:$D$303,Saídas!$B$4:$B$303,$A49))</f>
        <v/>
      </c>
      <c r="I49" s="12" t="str">
        <f aca="false">IF($A49="","",IF($H49&lt;=$G49,"REPOR","OK"))</f>
        <v/>
      </c>
      <c r="J49" s="13" t="str">
        <f aca="false">IF($A49="","",IF($H49="","",$H49*$F49))</f>
        <v/>
      </c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5"/>
      <c r="G50" s="14"/>
      <c r="H50" s="11" t="str">
        <f aca="false">IF($A50="","",SUMIFS(Entradas!$F$4:$F$303,Entradas!$B$4:$B$303,$A50)-SUMIFS(Saídas!$D$4:$D$303,Saídas!$B$4:$B$303,$A50))</f>
        <v/>
      </c>
      <c r="I50" s="12" t="str">
        <f aca="false">IF($A50="","",IF($H50&lt;=$G50,"REPOR","OK"))</f>
        <v/>
      </c>
      <c r="J50" s="13" t="str">
        <f aca="false">IF($A50="","",IF($H50="","",$H50*$F50))</f>
        <v/>
      </c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5"/>
      <c r="G51" s="14"/>
      <c r="H51" s="11" t="str">
        <f aca="false">IF($A51="","",SUMIFS(Entradas!$F$4:$F$303,Entradas!$B$4:$B$303,$A51)-SUMIFS(Saídas!$D$4:$D$303,Saídas!$B$4:$B$303,$A51))</f>
        <v/>
      </c>
      <c r="I51" s="12" t="str">
        <f aca="false">IF($A51="","",IF($H51&lt;=$G51,"REPOR","OK"))</f>
        <v/>
      </c>
      <c r="J51" s="13" t="str">
        <f aca="false">IF($A51="","",IF($H51="","",$H51*$F51))</f>
        <v/>
      </c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5"/>
      <c r="G52" s="14"/>
      <c r="H52" s="11" t="str">
        <f aca="false">IF($A52="","",SUMIFS(Entradas!$F$4:$F$303,Entradas!$B$4:$B$303,$A52)-SUMIFS(Saídas!$D$4:$D$303,Saídas!$B$4:$B$303,$A52))</f>
        <v/>
      </c>
      <c r="I52" s="12" t="str">
        <f aca="false">IF($A52="","",IF($H52&lt;=$G52,"REPOR","OK"))</f>
        <v/>
      </c>
      <c r="J52" s="13" t="str">
        <f aca="false">IF($A52="","",IF($H52="","",$H52*$F52))</f>
        <v/>
      </c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5"/>
      <c r="G53" s="14"/>
      <c r="H53" s="11" t="str">
        <f aca="false">IF($A53="","",SUMIFS(Entradas!$F$4:$F$303,Entradas!$B$4:$B$303,$A53)-SUMIFS(Saídas!$D$4:$D$303,Saídas!$B$4:$B$303,$A53))</f>
        <v/>
      </c>
      <c r="I53" s="12" t="str">
        <f aca="false">IF($A53="","",IF($H53&lt;=$G53,"REPOR","OK"))</f>
        <v/>
      </c>
      <c r="J53" s="13" t="str">
        <f aca="false">IF($A53="","",IF($H53="","",$H53*$F53))</f>
        <v/>
      </c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5"/>
      <c r="G54" s="14"/>
      <c r="H54" s="11" t="str">
        <f aca="false">IF($A54="","",SUMIFS(Entradas!$F$4:$F$303,Entradas!$B$4:$B$303,$A54)-SUMIFS(Saídas!$D$4:$D$303,Saídas!$B$4:$B$303,$A54))</f>
        <v/>
      </c>
      <c r="I54" s="12" t="str">
        <f aca="false">IF($A54="","",IF($H54&lt;=$G54,"REPOR","OK"))</f>
        <v/>
      </c>
      <c r="J54" s="13" t="str">
        <f aca="false">IF($A54="","",IF($H54="","",$H54*$F54))</f>
        <v/>
      </c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5"/>
      <c r="G55" s="14"/>
      <c r="H55" s="11" t="str">
        <f aca="false">IF($A55="","",SUMIFS(Entradas!$F$4:$F$303,Entradas!$B$4:$B$303,$A55)-SUMIFS(Saídas!$D$4:$D$303,Saídas!$B$4:$B$303,$A55))</f>
        <v/>
      </c>
      <c r="I55" s="12" t="str">
        <f aca="false">IF($A55="","",IF($H55&lt;=$G55,"REPOR","OK"))</f>
        <v/>
      </c>
      <c r="J55" s="13" t="str">
        <f aca="false">IF($A55="","",IF($H55="","",$H55*$F55))</f>
        <v/>
      </c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5"/>
      <c r="G56" s="14"/>
      <c r="H56" s="11" t="str">
        <f aca="false">IF($A56="","",SUMIFS(Entradas!$F$4:$F$303,Entradas!$B$4:$B$303,$A56)-SUMIFS(Saídas!$D$4:$D$303,Saídas!$B$4:$B$303,$A56))</f>
        <v/>
      </c>
      <c r="I56" s="12" t="str">
        <f aca="false">IF($A56="","",IF($H56&lt;=$G56,"REPOR","OK"))</f>
        <v/>
      </c>
      <c r="J56" s="13" t="str">
        <f aca="false">IF($A56="","",IF($H56="","",$H56*$F56))</f>
        <v/>
      </c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5"/>
      <c r="G57" s="14"/>
      <c r="H57" s="11" t="str">
        <f aca="false">IF($A57="","",SUMIFS(Entradas!$F$4:$F$303,Entradas!$B$4:$B$303,$A57)-SUMIFS(Saídas!$D$4:$D$303,Saídas!$B$4:$B$303,$A57))</f>
        <v/>
      </c>
      <c r="I57" s="12" t="str">
        <f aca="false">IF($A57="","",IF($H57&lt;=$G57,"REPOR","OK"))</f>
        <v/>
      </c>
      <c r="J57" s="13" t="str">
        <f aca="false">IF($A57="","",IF($H57="","",$H57*$F57))</f>
        <v/>
      </c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5"/>
      <c r="G58" s="14"/>
      <c r="H58" s="11" t="str">
        <f aca="false">IF($A58="","",SUMIFS(Entradas!$F$4:$F$303,Entradas!$B$4:$B$303,$A58)-SUMIFS(Saídas!$D$4:$D$303,Saídas!$B$4:$B$303,$A58))</f>
        <v/>
      </c>
      <c r="I58" s="12" t="str">
        <f aca="false">IF($A58="","",IF($H58&lt;=$G58,"REPOR","OK"))</f>
        <v/>
      </c>
      <c r="J58" s="13" t="str">
        <f aca="false">IF($A58="","",IF($H58="","",$H58*$F58))</f>
        <v/>
      </c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5"/>
      <c r="G59" s="14"/>
      <c r="H59" s="11" t="str">
        <f aca="false">IF($A59="","",SUMIFS(Entradas!$F$4:$F$303,Entradas!$B$4:$B$303,$A59)-SUMIFS(Saídas!$D$4:$D$303,Saídas!$B$4:$B$303,$A59))</f>
        <v/>
      </c>
      <c r="I59" s="12" t="str">
        <f aca="false">IF($A59="","",IF($H59&lt;=$G59,"REPOR","OK"))</f>
        <v/>
      </c>
      <c r="J59" s="13" t="str">
        <f aca="false">IF($A59="","",IF($H59="","",$H59*$F59))</f>
        <v/>
      </c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5"/>
      <c r="G60" s="14"/>
      <c r="H60" s="11" t="str">
        <f aca="false">IF($A60="","",SUMIFS(Entradas!$F$4:$F$303,Entradas!$B$4:$B$303,$A60)-SUMIFS(Saídas!$D$4:$D$303,Saídas!$B$4:$B$303,$A60))</f>
        <v/>
      </c>
      <c r="I60" s="12" t="str">
        <f aca="false">IF($A60="","",IF($H60&lt;=$G60,"REPOR","OK"))</f>
        <v/>
      </c>
      <c r="J60" s="13" t="str">
        <f aca="false">IF($A60="","",IF($H60="","",$H60*$F60))</f>
        <v/>
      </c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5"/>
      <c r="G61" s="14"/>
      <c r="H61" s="11" t="str">
        <f aca="false">IF($A61="","",SUMIFS(Entradas!$F$4:$F$303,Entradas!$B$4:$B$303,$A61)-SUMIFS(Saídas!$D$4:$D$303,Saídas!$B$4:$B$303,$A61))</f>
        <v/>
      </c>
      <c r="I61" s="12" t="str">
        <f aca="false">IF($A61="","",IF($H61&lt;=$G61,"REPOR","OK"))</f>
        <v/>
      </c>
      <c r="J61" s="13" t="str">
        <f aca="false">IF($A61="","",IF($H61="","",$H61*$F61))</f>
        <v/>
      </c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5"/>
      <c r="G62" s="14"/>
      <c r="H62" s="11" t="str">
        <f aca="false">IF($A62="","",SUMIFS(Entradas!$F$4:$F$303,Entradas!$B$4:$B$303,$A62)-SUMIFS(Saídas!$D$4:$D$303,Saídas!$B$4:$B$303,$A62))</f>
        <v/>
      </c>
      <c r="I62" s="12" t="str">
        <f aca="false">IF($A62="","",IF($H62&lt;=$G62,"REPOR","OK"))</f>
        <v/>
      </c>
      <c r="J62" s="13" t="str">
        <f aca="false">IF($A62="","",IF($H62="","",$H62*$F62))</f>
        <v/>
      </c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5"/>
      <c r="G63" s="14"/>
      <c r="H63" s="11" t="str">
        <f aca="false">IF($A63="","",SUMIFS(Entradas!$F$4:$F$303,Entradas!$B$4:$B$303,$A63)-SUMIFS(Saídas!$D$4:$D$303,Saídas!$B$4:$B$303,$A63))</f>
        <v/>
      </c>
      <c r="I63" s="12" t="str">
        <f aca="false">IF($A63="","",IF($H63&lt;=$G63,"REPOR","OK"))</f>
        <v/>
      </c>
      <c r="J63" s="13" t="str">
        <f aca="false">IF($A63="","",IF($H63="","",$H63*$F63))</f>
        <v/>
      </c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5"/>
      <c r="G64" s="14"/>
      <c r="H64" s="11" t="str">
        <f aca="false">IF($A64="","",SUMIFS(Entradas!$F$4:$F$303,Entradas!$B$4:$B$303,$A64)-SUMIFS(Saídas!$D$4:$D$303,Saídas!$B$4:$B$303,$A64))</f>
        <v/>
      </c>
      <c r="I64" s="12" t="str">
        <f aca="false">IF($A64="","",IF($H64&lt;=$G64,"REPOR","OK"))</f>
        <v/>
      </c>
      <c r="J64" s="13" t="str">
        <f aca="false">IF($A64="","",IF($H64="","",$H64*$F64))</f>
        <v/>
      </c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5"/>
      <c r="G65" s="14"/>
      <c r="H65" s="11" t="str">
        <f aca="false">IF($A65="","",SUMIFS(Entradas!$F$4:$F$303,Entradas!$B$4:$B$303,$A65)-SUMIFS(Saídas!$D$4:$D$303,Saídas!$B$4:$B$303,$A65))</f>
        <v/>
      </c>
      <c r="I65" s="12" t="str">
        <f aca="false">IF($A65="","",IF($H65&lt;=$G65,"REPOR","OK"))</f>
        <v/>
      </c>
      <c r="J65" s="13" t="str">
        <f aca="false">IF($A65="","",IF($H65="","",$H65*$F65))</f>
        <v/>
      </c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5"/>
      <c r="G66" s="14"/>
      <c r="H66" s="11" t="str">
        <f aca="false">IF($A66="","",SUMIFS(Entradas!$F$4:$F$303,Entradas!$B$4:$B$303,$A66)-SUMIFS(Saídas!$D$4:$D$303,Saídas!$B$4:$B$303,$A66))</f>
        <v/>
      </c>
      <c r="I66" s="12" t="str">
        <f aca="false">IF($A66="","",IF($H66&lt;=$G66,"REPOR","OK"))</f>
        <v/>
      </c>
      <c r="J66" s="13" t="str">
        <f aca="false">IF($A66="","",IF($H66="","",$H66*$F66))</f>
        <v/>
      </c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5"/>
      <c r="G67" s="14"/>
      <c r="H67" s="11" t="str">
        <f aca="false">IF($A67="","",SUMIFS(Entradas!$F$4:$F$303,Entradas!$B$4:$B$303,$A67)-SUMIFS(Saídas!$D$4:$D$303,Saídas!$B$4:$B$303,$A67))</f>
        <v/>
      </c>
      <c r="I67" s="12" t="str">
        <f aca="false">IF($A67="","",IF($H67&lt;=$G67,"REPOR","OK"))</f>
        <v/>
      </c>
      <c r="J67" s="13" t="str">
        <f aca="false">IF($A67="","",IF($H67="","",$H67*$F67))</f>
        <v/>
      </c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5"/>
      <c r="G68" s="14"/>
      <c r="H68" s="11" t="str">
        <f aca="false">IF($A68="","",SUMIFS(Entradas!$F$4:$F$303,Entradas!$B$4:$B$303,$A68)-SUMIFS(Saídas!$D$4:$D$303,Saídas!$B$4:$B$303,$A68))</f>
        <v/>
      </c>
      <c r="I68" s="12" t="str">
        <f aca="false">IF($A68="","",IF($H68&lt;=$G68,"REPOR","OK"))</f>
        <v/>
      </c>
      <c r="J68" s="13" t="str">
        <f aca="false">IF($A68="","",IF($H68="","",$H68*$F68))</f>
        <v/>
      </c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5"/>
      <c r="G69" s="14"/>
      <c r="H69" s="11" t="str">
        <f aca="false">IF($A69="","",SUMIFS(Entradas!$F$4:$F$303,Entradas!$B$4:$B$303,$A69)-SUMIFS(Saídas!$D$4:$D$303,Saídas!$B$4:$B$303,$A69))</f>
        <v/>
      </c>
      <c r="I69" s="12" t="str">
        <f aca="false">IF($A69="","",IF($H69&lt;=$G69,"REPOR","OK"))</f>
        <v/>
      </c>
      <c r="J69" s="13" t="str">
        <f aca="false">IF($A69="","",IF($H69="","",$H69*$F69))</f>
        <v/>
      </c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5"/>
      <c r="G70" s="14"/>
      <c r="H70" s="11" t="str">
        <f aca="false">IF($A70="","",SUMIFS(Entradas!$F$4:$F$303,Entradas!$B$4:$B$303,$A70)-SUMIFS(Saídas!$D$4:$D$303,Saídas!$B$4:$B$303,$A70))</f>
        <v/>
      </c>
      <c r="I70" s="12" t="str">
        <f aca="false">IF($A70="","",IF($H70&lt;=$G70,"REPOR","OK"))</f>
        <v/>
      </c>
      <c r="J70" s="13" t="str">
        <f aca="false">IF($A70="","",IF($H70="","",$H70*$F70))</f>
        <v/>
      </c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5"/>
      <c r="G71" s="14"/>
      <c r="H71" s="11" t="str">
        <f aca="false">IF($A71="","",SUMIFS(Entradas!$F$4:$F$303,Entradas!$B$4:$B$303,$A71)-SUMIFS(Saídas!$D$4:$D$303,Saídas!$B$4:$B$303,$A71))</f>
        <v/>
      </c>
      <c r="I71" s="12" t="str">
        <f aca="false">IF($A71="","",IF($H71&lt;=$G71,"REPOR","OK"))</f>
        <v/>
      </c>
      <c r="J71" s="13" t="str">
        <f aca="false">IF($A71="","",IF($H71="","",$H71*$F71))</f>
        <v/>
      </c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5"/>
      <c r="G72" s="14"/>
      <c r="H72" s="11" t="str">
        <f aca="false">IF($A72="","",SUMIFS(Entradas!$F$4:$F$303,Entradas!$B$4:$B$303,$A72)-SUMIFS(Saídas!$D$4:$D$303,Saídas!$B$4:$B$303,$A72))</f>
        <v/>
      </c>
      <c r="I72" s="12" t="str">
        <f aca="false">IF($A72="","",IF($H72&lt;=$G72,"REPOR","OK"))</f>
        <v/>
      </c>
      <c r="J72" s="13" t="str">
        <f aca="false">IF($A72="","",IF($H72="","",$H72*$F72))</f>
        <v/>
      </c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5"/>
      <c r="G73" s="14"/>
      <c r="H73" s="11" t="str">
        <f aca="false">IF($A73="","",SUMIFS(Entradas!$F$4:$F$303,Entradas!$B$4:$B$303,$A73)-SUMIFS(Saídas!$D$4:$D$303,Saídas!$B$4:$B$303,$A73))</f>
        <v/>
      </c>
      <c r="I73" s="12" t="str">
        <f aca="false">IF($A73="","",IF($H73&lt;=$G73,"REPOR","OK"))</f>
        <v/>
      </c>
      <c r="J73" s="13" t="str">
        <f aca="false">IF($A73="","",IF($H73="","",$H73*$F73))</f>
        <v/>
      </c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5"/>
      <c r="G74" s="14"/>
      <c r="H74" s="11" t="str">
        <f aca="false">IF($A74="","",SUMIFS(Entradas!$F$4:$F$303,Entradas!$B$4:$B$303,$A74)-SUMIFS(Saídas!$D$4:$D$303,Saídas!$B$4:$B$303,$A74))</f>
        <v/>
      </c>
      <c r="I74" s="12" t="str">
        <f aca="false">IF($A74="","",IF($H74&lt;=$G74,"REPOR","OK"))</f>
        <v/>
      </c>
      <c r="J74" s="13" t="str">
        <f aca="false">IF($A74="","",IF($H74="","",$H74*$F74))</f>
        <v/>
      </c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5"/>
      <c r="G75" s="14"/>
      <c r="H75" s="11" t="str">
        <f aca="false">IF($A75="","",SUMIFS(Entradas!$F$4:$F$303,Entradas!$B$4:$B$303,$A75)-SUMIFS(Saídas!$D$4:$D$303,Saídas!$B$4:$B$303,$A75))</f>
        <v/>
      </c>
      <c r="I75" s="12" t="str">
        <f aca="false">IF($A75="","",IF($H75&lt;=$G75,"REPOR","OK"))</f>
        <v/>
      </c>
      <c r="J75" s="13" t="str">
        <f aca="false">IF($A75="","",IF($H75="","",$H75*$F75))</f>
        <v/>
      </c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5"/>
      <c r="G76" s="14"/>
      <c r="H76" s="11" t="str">
        <f aca="false">IF($A76="","",SUMIFS(Entradas!$F$4:$F$303,Entradas!$B$4:$B$303,$A76)-SUMIFS(Saídas!$D$4:$D$303,Saídas!$B$4:$B$303,$A76))</f>
        <v/>
      </c>
      <c r="I76" s="12" t="str">
        <f aca="false">IF($A76="","",IF($H76&lt;=$G76,"REPOR","OK"))</f>
        <v/>
      </c>
      <c r="J76" s="13" t="str">
        <f aca="false">IF($A76="","",IF($H76="","",$H76*$F76))</f>
        <v/>
      </c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5"/>
      <c r="G77" s="14"/>
      <c r="H77" s="11" t="str">
        <f aca="false">IF($A77="","",SUMIFS(Entradas!$F$4:$F$303,Entradas!$B$4:$B$303,$A77)-SUMIFS(Saídas!$D$4:$D$303,Saídas!$B$4:$B$303,$A77))</f>
        <v/>
      </c>
      <c r="I77" s="12" t="str">
        <f aca="false">IF($A77="","",IF($H77&lt;=$G77,"REPOR","OK"))</f>
        <v/>
      </c>
      <c r="J77" s="13" t="str">
        <f aca="false">IF($A77="","",IF($H77="","",$H77*$F77))</f>
        <v/>
      </c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5"/>
      <c r="G78" s="14"/>
      <c r="H78" s="11" t="str">
        <f aca="false">IF($A78="","",SUMIFS(Entradas!$F$4:$F$303,Entradas!$B$4:$B$303,$A78)-SUMIFS(Saídas!$D$4:$D$303,Saídas!$B$4:$B$303,$A78))</f>
        <v/>
      </c>
      <c r="I78" s="12" t="str">
        <f aca="false">IF($A78="","",IF($H78&lt;=$G78,"REPOR","OK"))</f>
        <v/>
      </c>
      <c r="J78" s="13" t="str">
        <f aca="false">IF($A78="","",IF($H78="","",$H78*$F78))</f>
        <v/>
      </c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5"/>
      <c r="G79" s="14"/>
      <c r="H79" s="11" t="str">
        <f aca="false">IF($A79="","",SUMIFS(Entradas!$F$4:$F$303,Entradas!$B$4:$B$303,$A79)-SUMIFS(Saídas!$D$4:$D$303,Saídas!$B$4:$B$303,$A79))</f>
        <v/>
      </c>
      <c r="I79" s="12" t="str">
        <f aca="false">IF($A79="","",IF($H79&lt;=$G79,"REPOR","OK"))</f>
        <v/>
      </c>
      <c r="J79" s="13" t="str">
        <f aca="false">IF($A79="","",IF($H79="","",$H79*$F79))</f>
        <v/>
      </c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5"/>
      <c r="G80" s="14"/>
      <c r="H80" s="11" t="str">
        <f aca="false">IF($A80="","",SUMIFS(Entradas!$F$4:$F$303,Entradas!$B$4:$B$303,$A80)-SUMIFS(Saídas!$D$4:$D$303,Saídas!$B$4:$B$303,$A80))</f>
        <v/>
      </c>
      <c r="I80" s="12" t="str">
        <f aca="false">IF($A80="","",IF($H80&lt;=$G80,"REPOR","OK"))</f>
        <v/>
      </c>
      <c r="J80" s="13" t="str">
        <f aca="false">IF($A80="","",IF($H80="","",$H80*$F80))</f>
        <v/>
      </c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5"/>
      <c r="G81" s="14"/>
      <c r="H81" s="11" t="str">
        <f aca="false">IF($A81="","",SUMIFS(Entradas!$F$4:$F$303,Entradas!$B$4:$B$303,$A81)-SUMIFS(Saídas!$D$4:$D$303,Saídas!$B$4:$B$303,$A81))</f>
        <v/>
      </c>
      <c r="I81" s="12" t="str">
        <f aca="false">IF($A81="","",IF($H81&lt;=$G81,"REPOR","OK"))</f>
        <v/>
      </c>
      <c r="J81" s="13" t="str">
        <f aca="false">IF($A81="","",IF($H81="","",$H81*$F81))</f>
        <v/>
      </c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5"/>
      <c r="G82" s="14"/>
      <c r="H82" s="11" t="str">
        <f aca="false">IF($A82="","",SUMIFS(Entradas!$F$4:$F$303,Entradas!$B$4:$B$303,$A82)-SUMIFS(Saídas!$D$4:$D$303,Saídas!$B$4:$B$303,$A82))</f>
        <v/>
      </c>
      <c r="I82" s="12" t="str">
        <f aca="false">IF($A82="","",IF($H82&lt;=$G82,"REPOR","OK"))</f>
        <v/>
      </c>
      <c r="J82" s="13" t="str">
        <f aca="false">IF($A82="","",IF($H82="","",$H82*$F82))</f>
        <v/>
      </c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5"/>
      <c r="G83" s="14"/>
      <c r="H83" s="11" t="str">
        <f aca="false">IF($A83="","",SUMIFS(Entradas!$F$4:$F$303,Entradas!$B$4:$B$303,$A83)-SUMIFS(Saídas!$D$4:$D$303,Saídas!$B$4:$B$303,$A83))</f>
        <v/>
      </c>
      <c r="I83" s="12" t="str">
        <f aca="false">IF($A83="","",IF($H83&lt;=$G83,"REPOR","OK"))</f>
        <v/>
      </c>
      <c r="J83" s="13" t="str">
        <f aca="false">IF($A83="","",IF($H83="","",$H83*$F83))</f>
        <v/>
      </c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5"/>
      <c r="G84" s="14"/>
      <c r="H84" s="11" t="str">
        <f aca="false">IF($A84="","",SUMIFS(Entradas!$F$4:$F$303,Entradas!$B$4:$B$303,$A84)-SUMIFS(Saídas!$D$4:$D$303,Saídas!$B$4:$B$303,$A84))</f>
        <v/>
      </c>
      <c r="I84" s="12" t="str">
        <f aca="false">IF($A84="","",IF($H84&lt;=$G84,"REPOR","OK"))</f>
        <v/>
      </c>
      <c r="J84" s="13" t="str">
        <f aca="false">IF($A84="","",IF($H84="","",$H84*$F84))</f>
        <v/>
      </c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5"/>
      <c r="G85" s="14"/>
      <c r="H85" s="11" t="str">
        <f aca="false">IF($A85="","",SUMIFS(Entradas!$F$4:$F$303,Entradas!$B$4:$B$303,$A85)-SUMIFS(Saídas!$D$4:$D$303,Saídas!$B$4:$B$303,$A85))</f>
        <v/>
      </c>
      <c r="I85" s="12" t="str">
        <f aca="false">IF($A85="","",IF($H85&lt;=$G85,"REPOR","OK"))</f>
        <v/>
      </c>
      <c r="J85" s="13" t="str">
        <f aca="false">IF($A85="","",IF($H85="","",$H85*$F85))</f>
        <v/>
      </c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5"/>
      <c r="G86" s="14"/>
      <c r="H86" s="11" t="str">
        <f aca="false">IF($A86="","",SUMIFS(Entradas!$F$4:$F$303,Entradas!$B$4:$B$303,$A86)-SUMIFS(Saídas!$D$4:$D$303,Saídas!$B$4:$B$303,$A86))</f>
        <v/>
      </c>
      <c r="I86" s="12" t="str">
        <f aca="false">IF($A86="","",IF($H86&lt;=$G86,"REPOR","OK"))</f>
        <v/>
      </c>
      <c r="J86" s="13" t="str">
        <f aca="false">IF($A86="","",IF($H86="","",$H86*$F86))</f>
        <v/>
      </c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5"/>
      <c r="G87" s="14"/>
      <c r="H87" s="11" t="str">
        <f aca="false">IF($A87="","",SUMIFS(Entradas!$F$4:$F$303,Entradas!$B$4:$B$303,$A87)-SUMIFS(Saídas!$D$4:$D$303,Saídas!$B$4:$B$303,$A87))</f>
        <v/>
      </c>
      <c r="I87" s="12" t="str">
        <f aca="false">IF($A87="","",IF($H87&lt;=$G87,"REPOR","OK"))</f>
        <v/>
      </c>
      <c r="J87" s="13" t="str">
        <f aca="false">IF($A87="","",IF($H87="","",$H87*$F87))</f>
        <v/>
      </c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5"/>
      <c r="G88" s="14"/>
      <c r="H88" s="11" t="str">
        <f aca="false">IF($A88="","",SUMIFS(Entradas!$F$4:$F$303,Entradas!$B$4:$B$303,$A88)-SUMIFS(Saídas!$D$4:$D$303,Saídas!$B$4:$B$303,$A88))</f>
        <v/>
      </c>
      <c r="I88" s="12" t="str">
        <f aca="false">IF($A88="","",IF($H88&lt;=$G88,"REPOR","OK"))</f>
        <v/>
      </c>
      <c r="J88" s="13" t="str">
        <f aca="false">IF($A88="","",IF($H88="","",$H88*$F88))</f>
        <v/>
      </c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5"/>
      <c r="G89" s="14"/>
      <c r="H89" s="11" t="str">
        <f aca="false">IF($A89="","",SUMIFS(Entradas!$F$4:$F$303,Entradas!$B$4:$B$303,$A89)-SUMIFS(Saídas!$D$4:$D$303,Saídas!$B$4:$B$303,$A89))</f>
        <v/>
      </c>
      <c r="I89" s="12" t="str">
        <f aca="false">IF($A89="","",IF($H89&lt;=$G89,"REPOR","OK"))</f>
        <v/>
      </c>
      <c r="J89" s="13" t="str">
        <f aca="false">IF($A89="","",IF($H89="","",$H89*$F89))</f>
        <v/>
      </c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5"/>
      <c r="G90" s="14"/>
      <c r="H90" s="11" t="str">
        <f aca="false">IF($A90="","",SUMIFS(Entradas!$F$4:$F$303,Entradas!$B$4:$B$303,$A90)-SUMIFS(Saídas!$D$4:$D$303,Saídas!$B$4:$B$303,$A90))</f>
        <v/>
      </c>
      <c r="I90" s="12" t="str">
        <f aca="false">IF($A90="","",IF($H90&lt;=$G90,"REPOR","OK"))</f>
        <v/>
      </c>
      <c r="J90" s="13" t="str">
        <f aca="false">IF($A90="","",IF($H90="","",$H90*$F90))</f>
        <v/>
      </c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5"/>
      <c r="G91" s="14"/>
      <c r="H91" s="11" t="str">
        <f aca="false">IF($A91="","",SUMIFS(Entradas!$F$4:$F$303,Entradas!$B$4:$B$303,$A91)-SUMIFS(Saídas!$D$4:$D$303,Saídas!$B$4:$B$303,$A91))</f>
        <v/>
      </c>
      <c r="I91" s="12" t="str">
        <f aca="false">IF($A91="","",IF($H91&lt;=$G91,"REPOR","OK"))</f>
        <v/>
      </c>
      <c r="J91" s="13" t="str">
        <f aca="false">IF($A91="","",IF($H91="","",$H91*$F91))</f>
        <v/>
      </c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5"/>
      <c r="G92" s="14"/>
      <c r="H92" s="11" t="str">
        <f aca="false">IF($A92="","",SUMIFS(Entradas!$F$4:$F$303,Entradas!$B$4:$B$303,$A92)-SUMIFS(Saídas!$D$4:$D$303,Saídas!$B$4:$B$303,$A92))</f>
        <v/>
      </c>
      <c r="I92" s="12" t="str">
        <f aca="false">IF($A92="","",IF($H92&lt;=$G92,"REPOR","OK"))</f>
        <v/>
      </c>
      <c r="J92" s="13" t="str">
        <f aca="false">IF($A92="","",IF($H92="","",$H92*$F92))</f>
        <v/>
      </c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5"/>
      <c r="G93" s="14"/>
      <c r="H93" s="11" t="str">
        <f aca="false">IF($A93="","",SUMIFS(Entradas!$F$4:$F$303,Entradas!$B$4:$B$303,$A93)-SUMIFS(Saídas!$D$4:$D$303,Saídas!$B$4:$B$303,$A93))</f>
        <v/>
      </c>
      <c r="I93" s="12" t="str">
        <f aca="false">IF($A93="","",IF($H93&lt;=$G93,"REPOR","OK"))</f>
        <v/>
      </c>
      <c r="J93" s="13" t="str">
        <f aca="false">IF($A93="","",IF($H93="","",$H93*$F93))</f>
        <v/>
      </c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5"/>
      <c r="G94" s="14"/>
      <c r="H94" s="11" t="str">
        <f aca="false">IF($A94="","",SUMIFS(Entradas!$F$4:$F$303,Entradas!$B$4:$B$303,$A94)-SUMIFS(Saídas!$D$4:$D$303,Saídas!$B$4:$B$303,$A94))</f>
        <v/>
      </c>
      <c r="I94" s="12" t="str">
        <f aca="false">IF($A94="","",IF($H94&lt;=$G94,"REPOR","OK"))</f>
        <v/>
      </c>
      <c r="J94" s="13" t="str">
        <f aca="false">IF($A94="","",IF($H94="","",$H94*$F94))</f>
        <v/>
      </c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5"/>
      <c r="G95" s="14"/>
      <c r="H95" s="11" t="str">
        <f aca="false">IF($A95="","",SUMIFS(Entradas!$F$4:$F$303,Entradas!$B$4:$B$303,$A95)-SUMIFS(Saídas!$D$4:$D$303,Saídas!$B$4:$B$303,$A95))</f>
        <v/>
      </c>
      <c r="I95" s="12" t="str">
        <f aca="false">IF($A95="","",IF($H95&lt;=$G95,"REPOR","OK"))</f>
        <v/>
      </c>
      <c r="J95" s="13" t="str">
        <f aca="false">IF($A95="","",IF($H95="","",$H95*$F95))</f>
        <v/>
      </c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5"/>
      <c r="G96" s="14"/>
      <c r="H96" s="11" t="str">
        <f aca="false">IF($A96="","",SUMIFS(Entradas!$F$4:$F$303,Entradas!$B$4:$B$303,$A96)-SUMIFS(Saídas!$D$4:$D$303,Saídas!$B$4:$B$303,$A96))</f>
        <v/>
      </c>
      <c r="I96" s="12" t="str">
        <f aca="false">IF($A96="","",IF($H96&lt;=$G96,"REPOR","OK"))</f>
        <v/>
      </c>
      <c r="J96" s="13" t="str">
        <f aca="false">IF($A96="","",IF($H96="","",$H96*$F96))</f>
        <v/>
      </c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5"/>
      <c r="G97" s="14"/>
      <c r="H97" s="11" t="str">
        <f aca="false">IF($A97="","",SUMIFS(Entradas!$F$4:$F$303,Entradas!$B$4:$B$303,$A97)-SUMIFS(Saídas!$D$4:$D$303,Saídas!$B$4:$B$303,$A97))</f>
        <v/>
      </c>
      <c r="I97" s="12" t="str">
        <f aca="false">IF($A97="","",IF($H97&lt;=$G97,"REPOR","OK"))</f>
        <v/>
      </c>
      <c r="J97" s="13" t="str">
        <f aca="false">IF($A97="","",IF($H97="","",$H97*$F97))</f>
        <v/>
      </c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5"/>
      <c r="G98" s="14"/>
      <c r="H98" s="11" t="str">
        <f aca="false">IF($A98="","",SUMIFS(Entradas!$F$4:$F$303,Entradas!$B$4:$B$303,$A98)-SUMIFS(Saídas!$D$4:$D$303,Saídas!$B$4:$B$303,$A98))</f>
        <v/>
      </c>
      <c r="I98" s="12" t="str">
        <f aca="false">IF($A98="","",IF($H98&lt;=$G98,"REPOR","OK"))</f>
        <v/>
      </c>
      <c r="J98" s="13" t="str">
        <f aca="false">IF($A98="","",IF($H98="","",$H98*$F98))</f>
        <v/>
      </c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5"/>
      <c r="G99" s="14"/>
      <c r="H99" s="11" t="str">
        <f aca="false">IF($A99="","",SUMIFS(Entradas!$F$4:$F$303,Entradas!$B$4:$B$303,$A99)-SUMIFS(Saídas!$D$4:$D$303,Saídas!$B$4:$B$303,$A99))</f>
        <v/>
      </c>
      <c r="I99" s="12" t="str">
        <f aca="false">IF($A99="","",IF($H99&lt;=$G99,"REPOR","OK"))</f>
        <v/>
      </c>
      <c r="J99" s="13" t="str">
        <f aca="false">IF($A99="","",IF($H99="","",$H99*$F99))</f>
        <v/>
      </c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5"/>
      <c r="G100" s="14"/>
      <c r="H100" s="11" t="str">
        <f aca="false">IF($A100="","",SUMIFS(Entradas!$F$4:$F$303,Entradas!$B$4:$B$303,$A100)-SUMIFS(Saídas!$D$4:$D$303,Saídas!$B$4:$B$303,$A100))</f>
        <v/>
      </c>
      <c r="I100" s="12" t="str">
        <f aca="false">IF($A100="","",IF($H100&lt;=$G100,"REPOR","OK"))</f>
        <v/>
      </c>
      <c r="J100" s="13" t="str">
        <f aca="false">IF($A100="","",IF($H100="","",$H100*$F100))</f>
        <v/>
      </c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5"/>
      <c r="G101" s="14"/>
      <c r="H101" s="11" t="str">
        <f aca="false">IF($A101="","",SUMIFS(Entradas!$F$4:$F$303,Entradas!$B$4:$B$303,$A101)-SUMIFS(Saídas!$D$4:$D$303,Saídas!$B$4:$B$303,$A101))</f>
        <v/>
      </c>
      <c r="I101" s="12" t="str">
        <f aca="false">IF($A101="","",IF($H101&lt;=$G101,"REPOR","OK"))</f>
        <v/>
      </c>
      <c r="J101" s="13" t="str">
        <f aca="false">IF($A101="","",IF($H101="","",$H101*$F101))</f>
        <v/>
      </c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5"/>
      <c r="G102" s="14"/>
      <c r="H102" s="11" t="str">
        <f aca="false">IF($A102="","",SUMIFS(Entradas!$F$4:$F$303,Entradas!$B$4:$B$303,$A102)-SUMIFS(Saídas!$D$4:$D$303,Saídas!$B$4:$B$303,$A102))</f>
        <v/>
      </c>
      <c r="I102" s="12" t="str">
        <f aca="false">IF($A102="","",IF($H102&lt;=$G102,"REPOR","OK"))</f>
        <v/>
      </c>
      <c r="J102" s="13" t="str">
        <f aca="false">IF($A102="","",IF($H102="","",$H102*$F102))</f>
        <v/>
      </c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5"/>
      <c r="G103" s="14"/>
      <c r="H103" s="11" t="str">
        <f aca="false">IF($A103="","",SUMIFS(Entradas!$F$4:$F$303,Entradas!$B$4:$B$303,$A103)-SUMIFS(Saídas!$D$4:$D$303,Saídas!$B$4:$B$303,$A103))</f>
        <v/>
      </c>
      <c r="I103" s="12" t="str">
        <f aca="false">IF($A103="","",IF($H103&lt;=$G103,"REPOR","OK"))</f>
        <v/>
      </c>
      <c r="J103" s="13" t="str">
        <f aca="false">IF($A103="","",IF($H103="","",$H103*$F103))</f>
        <v/>
      </c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5"/>
      <c r="G104" s="14"/>
      <c r="H104" s="11" t="str">
        <f aca="false">IF($A104="","",SUMIFS(Entradas!$F$4:$F$303,Entradas!$B$4:$B$303,$A104)-SUMIFS(Saídas!$D$4:$D$303,Saídas!$B$4:$B$303,$A104))</f>
        <v/>
      </c>
      <c r="I104" s="12" t="str">
        <f aca="false">IF($A104="","",IF($H104&lt;=$G104,"REPOR","OK"))</f>
        <v/>
      </c>
      <c r="J104" s="13" t="str">
        <f aca="false">IF($A104="","",IF($H104="","",$H104*$F104))</f>
        <v/>
      </c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5"/>
      <c r="G105" s="14"/>
      <c r="H105" s="11" t="str">
        <f aca="false">IF($A105="","",SUMIFS(Entradas!$F$4:$F$303,Entradas!$B$4:$B$303,$A105)-SUMIFS(Saídas!$D$4:$D$303,Saídas!$B$4:$B$303,$A105))</f>
        <v/>
      </c>
      <c r="I105" s="12" t="str">
        <f aca="false">IF($A105="","",IF($H105&lt;=$G105,"REPOR","OK"))</f>
        <v/>
      </c>
      <c r="J105" s="13" t="str">
        <f aca="false">IF($A105="","",IF($H105="","",$H105*$F105))</f>
        <v/>
      </c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5"/>
      <c r="G106" s="14"/>
      <c r="H106" s="11" t="str">
        <f aca="false">IF($A106="","",SUMIFS(Entradas!$F$4:$F$303,Entradas!$B$4:$B$303,$A106)-SUMIFS(Saídas!$D$4:$D$303,Saídas!$B$4:$B$303,$A106))</f>
        <v/>
      </c>
      <c r="I106" s="12" t="str">
        <f aca="false">IF($A106="","",IF($H106&lt;=$G106,"REPOR","OK"))</f>
        <v/>
      </c>
      <c r="J106" s="13" t="str">
        <f aca="false">IF($A106="","",IF($H106="","",$H106*$F106))</f>
        <v/>
      </c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5"/>
      <c r="G107" s="14"/>
      <c r="H107" s="11" t="str">
        <f aca="false">IF($A107="","",SUMIFS(Entradas!$F$4:$F$303,Entradas!$B$4:$B$303,$A107)-SUMIFS(Saídas!$D$4:$D$303,Saídas!$B$4:$B$303,$A107))</f>
        <v/>
      </c>
      <c r="I107" s="12" t="str">
        <f aca="false">IF($A107="","",IF($H107&lt;=$G107,"REPOR","OK"))</f>
        <v/>
      </c>
      <c r="J107" s="13" t="str">
        <f aca="false">IF($A107="","",IF($H107="","",$H107*$F107))</f>
        <v/>
      </c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5"/>
      <c r="G108" s="14"/>
      <c r="H108" s="11" t="str">
        <f aca="false">IF($A108="","",SUMIFS(Entradas!$F$4:$F$303,Entradas!$B$4:$B$303,$A108)-SUMIFS(Saídas!$D$4:$D$303,Saídas!$B$4:$B$303,$A108))</f>
        <v/>
      </c>
      <c r="I108" s="12" t="str">
        <f aca="false">IF($A108="","",IF($H108&lt;=$G108,"REPOR","OK"))</f>
        <v/>
      </c>
      <c r="J108" s="13" t="str">
        <f aca="false">IF($A108="","",IF($H108="","",$H108*$F108))</f>
        <v/>
      </c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5"/>
      <c r="G109" s="14"/>
      <c r="H109" s="11" t="str">
        <f aca="false">IF($A109="","",SUMIFS(Entradas!$F$4:$F$303,Entradas!$B$4:$B$303,$A109)-SUMIFS(Saídas!$D$4:$D$303,Saídas!$B$4:$B$303,$A109))</f>
        <v/>
      </c>
      <c r="I109" s="12" t="str">
        <f aca="false">IF($A109="","",IF($H109&lt;=$G109,"REPOR","OK"))</f>
        <v/>
      </c>
      <c r="J109" s="13" t="str">
        <f aca="false">IF($A109="","",IF($H109="","",$H109*$F109))</f>
        <v/>
      </c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5"/>
      <c r="G110" s="14"/>
      <c r="H110" s="11" t="str">
        <f aca="false">IF($A110="","",SUMIFS(Entradas!$F$4:$F$303,Entradas!$B$4:$B$303,$A110)-SUMIFS(Saídas!$D$4:$D$303,Saídas!$B$4:$B$303,$A110))</f>
        <v/>
      </c>
      <c r="I110" s="12" t="str">
        <f aca="false">IF($A110="","",IF($H110&lt;=$G110,"REPOR","OK"))</f>
        <v/>
      </c>
      <c r="J110" s="13" t="str">
        <f aca="false">IF($A110="","",IF($H110="","",$H110*$F110))</f>
        <v/>
      </c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5"/>
      <c r="G111" s="14"/>
      <c r="H111" s="11" t="str">
        <f aca="false">IF($A111="","",SUMIFS(Entradas!$F$4:$F$303,Entradas!$B$4:$B$303,$A111)-SUMIFS(Saídas!$D$4:$D$303,Saídas!$B$4:$B$303,$A111))</f>
        <v/>
      </c>
      <c r="I111" s="12" t="str">
        <f aca="false">IF($A111="","",IF($H111&lt;=$G111,"REPOR","OK"))</f>
        <v/>
      </c>
      <c r="J111" s="13" t="str">
        <f aca="false">IF($A111="","",IF($H111="","",$H111*$F111))</f>
        <v/>
      </c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5"/>
      <c r="G112" s="14"/>
      <c r="H112" s="11" t="str">
        <f aca="false">IF($A112="","",SUMIFS(Entradas!$F$4:$F$303,Entradas!$B$4:$B$303,$A112)-SUMIFS(Saídas!$D$4:$D$303,Saídas!$B$4:$B$303,$A112))</f>
        <v/>
      </c>
      <c r="I112" s="12" t="str">
        <f aca="false">IF($A112="","",IF($H112&lt;=$G112,"REPOR","OK"))</f>
        <v/>
      </c>
      <c r="J112" s="13" t="str">
        <f aca="false">IF($A112="","",IF($H112="","",$H112*$F112))</f>
        <v/>
      </c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5"/>
      <c r="G113" s="14"/>
      <c r="H113" s="11" t="str">
        <f aca="false">IF($A113="","",SUMIFS(Entradas!$F$4:$F$303,Entradas!$B$4:$B$303,$A113)-SUMIFS(Saídas!$D$4:$D$303,Saídas!$B$4:$B$303,$A113))</f>
        <v/>
      </c>
      <c r="I113" s="12" t="str">
        <f aca="false">IF($A113="","",IF($H113&lt;=$G113,"REPOR","OK"))</f>
        <v/>
      </c>
      <c r="J113" s="13" t="str">
        <f aca="false">IF($A113="","",IF($H113="","",$H113*$F113))</f>
        <v/>
      </c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5"/>
      <c r="G114" s="14"/>
      <c r="H114" s="11" t="str">
        <f aca="false">IF($A114="","",SUMIFS(Entradas!$F$4:$F$303,Entradas!$B$4:$B$303,$A114)-SUMIFS(Saídas!$D$4:$D$303,Saídas!$B$4:$B$303,$A114))</f>
        <v/>
      </c>
      <c r="I114" s="12" t="str">
        <f aca="false">IF($A114="","",IF($H114&lt;=$G114,"REPOR","OK"))</f>
        <v/>
      </c>
      <c r="J114" s="13" t="str">
        <f aca="false">IF($A114="","",IF($H114="","",$H114*$F114))</f>
        <v/>
      </c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5"/>
      <c r="G115" s="14"/>
      <c r="H115" s="11" t="str">
        <f aca="false">IF($A115="","",SUMIFS(Entradas!$F$4:$F$303,Entradas!$B$4:$B$303,$A115)-SUMIFS(Saídas!$D$4:$D$303,Saídas!$B$4:$B$303,$A115))</f>
        <v/>
      </c>
      <c r="I115" s="12" t="str">
        <f aca="false">IF($A115="","",IF($H115&lt;=$G115,"REPOR","OK"))</f>
        <v/>
      </c>
      <c r="J115" s="13" t="str">
        <f aca="false">IF($A115="","",IF($H115="","",$H115*$F115))</f>
        <v/>
      </c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5"/>
      <c r="G116" s="14"/>
      <c r="H116" s="11" t="str">
        <f aca="false">IF($A116="","",SUMIFS(Entradas!$F$4:$F$303,Entradas!$B$4:$B$303,$A116)-SUMIFS(Saídas!$D$4:$D$303,Saídas!$B$4:$B$303,$A116))</f>
        <v/>
      </c>
      <c r="I116" s="12" t="str">
        <f aca="false">IF($A116="","",IF($H116&lt;=$G116,"REPOR","OK"))</f>
        <v/>
      </c>
      <c r="J116" s="13" t="str">
        <f aca="false">IF($A116="","",IF($H116="","",$H116*$F116))</f>
        <v/>
      </c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5"/>
      <c r="G117" s="14"/>
      <c r="H117" s="11" t="str">
        <f aca="false">IF($A117="","",SUMIFS(Entradas!$F$4:$F$303,Entradas!$B$4:$B$303,$A117)-SUMIFS(Saídas!$D$4:$D$303,Saídas!$B$4:$B$303,$A117))</f>
        <v/>
      </c>
      <c r="I117" s="12" t="str">
        <f aca="false">IF($A117="","",IF($H117&lt;=$G117,"REPOR","OK"))</f>
        <v/>
      </c>
      <c r="J117" s="13" t="str">
        <f aca="false">IF($A117="","",IF($H117="","",$H117*$F117))</f>
        <v/>
      </c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5"/>
      <c r="G118" s="14"/>
      <c r="H118" s="11" t="str">
        <f aca="false">IF($A118="","",SUMIFS(Entradas!$F$4:$F$303,Entradas!$B$4:$B$303,$A118)-SUMIFS(Saídas!$D$4:$D$303,Saídas!$B$4:$B$303,$A118))</f>
        <v/>
      </c>
      <c r="I118" s="12" t="str">
        <f aca="false">IF($A118="","",IF($H118&lt;=$G118,"REPOR","OK"))</f>
        <v/>
      </c>
      <c r="J118" s="13" t="str">
        <f aca="false">IF($A118="","",IF($H118="","",$H118*$F118))</f>
        <v/>
      </c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5"/>
      <c r="G119" s="14"/>
      <c r="H119" s="11" t="str">
        <f aca="false">IF($A119="","",SUMIFS(Entradas!$F$4:$F$303,Entradas!$B$4:$B$303,$A119)-SUMIFS(Saídas!$D$4:$D$303,Saídas!$B$4:$B$303,$A119))</f>
        <v/>
      </c>
      <c r="I119" s="12" t="str">
        <f aca="false">IF($A119="","",IF($H119&lt;=$G119,"REPOR","OK"))</f>
        <v/>
      </c>
      <c r="J119" s="13" t="str">
        <f aca="false">IF($A119="","",IF($H119="","",$H119*$F119))</f>
        <v/>
      </c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5"/>
      <c r="G120" s="14"/>
      <c r="H120" s="11" t="str">
        <f aca="false">IF($A120="","",SUMIFS(Entradas!$F$4:$F$303,Entradas!$B$4:$B$303,$A120)-SUMIFS(Saídas!$D$4:$D$303,Saídas!$B$4:$B$303,$A120))</f>
        <v/>
      </c>
      <c r="I120" s="12" t="str">
        <f aca="false">IF($A120="","",IF($H120&lt;=$G120,"REPOR","OK"))</f>
        <v/>
      </c>
      <c r="J120" s="13" t="str">
        <f aca="false">IF($A120="","",IF($H120="","",$H120*$F120))</f>
        <v/>
      </c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5"/>
      <c r="G121" s="14"/>
      <c r="H121" s="11" t="str">
        <f aca="false">IF($A121="","",SUMIFS(Entradas!$F$4:$F$303,Entradas!$B$4:$B$303,$A121)-SUMIFS(Saídas!$D$4:$D$303,Saídas!$B$4:$B$303,$A121))</f>
        <v/>
      </c>
      <c r="I121" s="12" t="str">
        <f aca="false">IF($A121="","",IF($H121&lt;=$G121,"REPOR","OK"))</f>
        <v/>
      </c>
      <c r="J121" s="13" t="str">
        <f aca="false">IF($A121="","",IF($H121="","",$H121*$F121))</f>
        <v/>
      </c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5"/>
      <c r="G122" s="14"/>
      <c r="H122" s="11" t="str">
        <f aca="false">IF($A122="","",SUMIFS(Entradas!$F$4:$F$303,Entradas!$B$4:$B$303,$A122)-SUMIFS(Saídas!$D$4:$D$303,Saídas!$B$4:$B$303,$A122))</f>
        <v/>
      </c>
      <c r="I122" s="12" t="str">
        <f aca="false">IF($A122="","",IF($H122&lt;=$G122,"REPOR","OK"))</f>
        <v/>
      </c>
      <c r="J122" s="13" t="str">
        <f aca="false">IF($A122="","",IF($H122="","",$H122*$F122))</f>
        <v/>
      </c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5"/>
      <c r="G123" s="14"/>
      <c r="H123" s="11" t="str">
        <f aca="false">IF($A123="","",SUMIFS(Entradas!$F$4:$F$303,Entradas!$B$4:$B$303,$A123)-SUMIFS(Saídas!$D$4:$D$303,Saídas!$B$4:$B$303,$A123))</f>
        <v/>
      </c>
      <c r="I123" s="12" t="str">
        <f aca="false">IF($A123="","",IF($H123&lt;=$G123,"REPOR","OK"))</f>
        <v/>
      </c>
      <c r="J123" s="13" t="str">
        <f aca="false">IF($A123="","",IF($H123="","",$H123*$F123))</f>
        <v/>
      </c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5"/>
      <c r="G124" s="14"/>
      <c r="H124" s="11" t="str">
        <f aca="false">IF($A124="","",SUMIFS(Entradas!$F$4:$F$303,Entradas!$B$4:$B$303,$A124)-SUMIFS(Saídas!$D$4:$D$303,Saídas!$B$4:$B$303,$A124))</f>
        <v/>
      </c>
      <c r="I124" s="12" t="str">
        <f aca="false">IF($A124="","",IF($H124&lt;=$G124,"REPOR","OK"))</f>
        <v/>
      </c>
      <c r="J124" s="13" t="str">
        <f aca="false">IF($A124="","",IF($H124="","",$H124*$F124))</f>
        <v/>
      </c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5"/>
      <c r="G125" s="14"/>
      <c r="H125" s="11" t="str">
        <f aca="false">IF($A125="","",SUMIFS(Entradas!$F$4:$F$303,Entradas!$B$4:$B$303,$A125)-SUMIFS(Saídas!$D$4:$D$303,Saídas!$B$4:$B$303,$A125))</f>
        <v/>
      </c>
      <c r="I125" s="12" t="str">
        <f aca="false">IF($A125="","",IF($H125&lt;=$G125,"REPOR","OK"))</f>
        <v/>
      </c>
      <c r="J125" s="13" t="str">
        <f aca="false">IF($A125="","",IF($H125="","",$H125*$F125))</f>
        <v/>
      </c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5"/>
      <c r="G126" s="14"/>
      <c r="H126" s="11" t="str">
        <f aca="false">IF($A126="","",SUMIFS(Entradas!$F$4:$F$303,Entradas!$B$4:$B$303,$A126)-SUMIFS(Saídas!$D$4:$D$303,Saídas!$B$4:$B$303,$A126))</f>
        <v/>
      </c>
      <c r="I126" s="12" t="str">
        <f aca="false">IF($A126="","",IF($H126&lt;=$G126,"REPOR","OK"))</f>
        <v/>
      </c>
      <c r="J126" s="13" t="str">
        <f aca="false">IF($A126="","",IF($H126="","",$H126*$F126))</f>
        <v/>
      </c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5"/>
      <c r="G127" s="14"/>
      <c r="H127" s="11" t="str">
        <f aca="false">IF($A127="","",SUMIFS(Entradas!$F$4:$F$303,Entradas!$B$4:$B$303,$A127)-SUMIFS(Saídas!$D$4:$D$303,Saídas!$B$4:$B$303,$A127))</f>
        <v/>
      </c>
      <c r="I127" s="12" t="str">
        <f aca="false">IF($A127="","",IF($H127&lt;=$G127,"REPOR","OK"))</f>
        <v/>
      </c>
      <c r="J127" s="13" t="str">
        <f aca="false">IF($A127="","",IF($H127="","",$H127*$F127))</f>
        <v/>
      </c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5"/>
      <c r="G128" s="14"/>
      <c r="H128" s="11" t="str">
        <f aca="false">IF($A128="","",SUMIFS(Entradas!$F$4:$F$303,Entradas!$B$4:$B$303,$A128)-SUMIFS(Saídas!$D$4:$D$303,Saídas!$B$4:$B$303,$A128))</f>
        <v/>
      </c>
      <c r="I128" s="12" t="str">
        <f aca="false">IF($A128="","",IF($H128&lt;=$G128,"REPOR","OK"))</f>
        <v/>
      </c>
      <c r="J128" s="13" t="str">
        <f aca="false">IF($A128="","",IF($H128="","",$H128*$F128))</f>
        <v/>
      </c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5"/>
      <c r="G129" s="14"/>
      <c r="H129" s="11" t="str">
        <f aca="false">IF($A129="","",SUMIFS(Entradas!$F$4:$F$303,Entradas!$B$4:$B$303,$A129)-SUMIFS(Saídas!$D$4:$D$303,Saídas!$B$4:$B$303,$A129))</f>
        <v/>
      </c>
      <c r="I129" s="12" t="str">
        <f aca="false">IF($A129="","",IF($H129&lt;=$G129,"REPOR","OK"))</f>
        <v/>
      </c>
      <c r="J129" s="13" t="str">
        <f aca="false">IF($A129="","",IF($H129="","",$H129*$F129))</f>
        <v/>
      </c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5"/>
      <c r="G130" s="14"/>
      <c r="H130" s="11" t="str">
        <f aca="false">IF($A130="","",SUMIFS(Entradas!$F$4:$F$303,Entradas!$B$4:$B$303,$A130)-SUMIFS(Saídas!$D$4:$D$303,Saídas!$B$4:$B$303,$A130))</f>
        <v/>
      </c>
      <c r="I130" s="12" t="str">
        <f aca="false">IF($A130="","",IF($H130&lt;=$G130,"REPOR","OK"))</f>
        <v/>
      </c>
      <c r="J130" s="13" t="str">
        <f aca="false">IF($A130="","",IF($H130="","",$H130*$F130))</f>
        <v/>
      </c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5"/>
      <c r="G131" s="14"/>
      <c r="H131" s="11" t="str">
        <f aca="false">IF($A131="","",SUMIFS(Entradas!$F$4:$F$303,Entradas!$B$4:$B$303,$A131)-SUMIFS(Saídas!$D$4:$D$303,Saídas!$B$4:$B$303,$A131))</f>
        <v/>
      </c>
      <c r="I131" s="12" t="str">
        <f aca="false">IF($A131="","",IF($H131&lt;=$G131,"REPOR","OK"))</f>
        <v/>
      </c>
      <c r="J131" s="13" t="str">
        <f aca="false">IF($A131="","",IF($H131="","",$H131*$F131))</f>
        <v/>
      </c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5"/>
      <c r="G132" s="14"/>
      <c r="H132" s="11" t="str">
        <f aca="false">IF($A132="","",SUMIFS(Entradas!$F$4:$F$303,Entradas!$B$4:$B$303,$A132)-SUMIFS(Saídas!$D$4:$D$303,Saídas!$B$4:$B$303,$A132))</f>
        <v/>
      </c>
      <c r="I132" s="12" t="str">
        <f aca="false">IF($A132="","",IF($H132&lt;=$G132,"REPOR","OK"))</f>
        <v/>
      </c>
      <c r="J132" s="13" t="str">
        <f aca="false">IF($A132="","",IF($H132="","",$H132*$F132))</f>
        <v/>
      </c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5"/>
      <c r="G133" s="14"/>
      <c r="H133" s="11" t="str">
        <f aca="false">IF($A133="","",SUMIFS(Entradas!$F$4:$F$303,Entradas!$B$4:$B$303,$A133)-SUMIFS(Saídas!$D$4:$D$303,Saídas!$B$4:$B$303,$A133))</f>
        <v/>
      </c>
      <c r="I133" s="12" t="str">
        <f aca="false">IF($A133="","",IF($H133&lt;=$G133,"REPOR","OK"))</f>
        <v/>
      </c>
      <c r="J133" s="13" t="str">
        <f aca="false">IF($A133="","",IF($H133="","",$H133*$F133))</f>
        <v/>
      </c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5"/>
      <c r="G134" s="14"/>
      <c r="H134" s="11" t="str">
        <f aca="false">IF($A134="","",SUMIFS(Entradas!$F$4:$F$303,Entradas!$B$4:$B$303,$A134)-SUMIFS(Saídas!$D$4:$D$303,Saídas!$B$4:$B$303,$A134))</f>
        <v/>
      </c>
      <c r="I134" s="12" t="str">
        <f aca="false">IF($A134="","",IF($H134&lt;=$G134,"REPOR","OK"))</f>
        <v/>
      </c>
      <c r="J134" s="13" t="str">
        <f aca="false">IF($A134="","",IF($H134="","",$H134*$F134))</f>
        <v/>
      </c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5"/>
      <c r="G135" s="14"/>
      <c r="H135" s="11" t="str">
        <f aca="false">IF($A135="","",SUMIFS(Entradas!$F$4:$F$303,Entradas!$B$4:$B$303,$A135)-SUMIFS(Saídas!$D$4:$D$303,Saídas!$B$4:$B$303,$A135))</f>
        <v/>
      </c>
      <c r="I135" s="12" t="str">
        <f aca="false">IF($A135="","",IF($H135&lt;=$G135,"REPOR","OK"))</f>
        <v/>
      </c>
      <c r="J135" s="13" t="str">
        <f aca="false">IF($A135="","",IF($H135="","",$H135*$F135))</f>
        <v/>
      </c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5"/>
      <c r="G136" s="14"/>
      <c r="H136" s="11" t="str">
        <f aca="false">IF($A136="","",SUMIFS(Entradas!$F$4:$F$303,Entradas!$B$4:$B$303,$A136)-SUMIFS(Saídas!$D$4:$D$303,Saídas!$B$4:$B$303,$A136))</f>
        <v/>
      </c>
      <c r="I136" s="12" t="str">
        <f aca="false">IF($A136="","",IF($H136&lt;=$G136,"REPOR","OK"))</f>
        <v/>
      </c>
      <c r="J136" s="13" t="str">
        <f aca="false">IF($A136="","",IF($H136="","",$H136*$F136))</f>
        <v/>
      </c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5"/>
      <c r="G137" s="14"/>
      <c r="H137" s="11" t="str">
        <f aca="false">IF($A137="","",SUMIFS(Entradas!$F$4:$F$303,Entradas!$B$4:$B$303,$A137)-SUMIFS(Saídas!$D$4:$D$303,Saídas!$B$4:$B$303,$A137))</f>
        <v/>
      </c>
      <c r="I137" s="12" t="str">
        <f aca="false">IF($A137="","",IF($H137&lt;=$G137,"REPOR","OK"))</f>
        <v/>
      </c>
      <c r="J137" s="13" t="str">
        <f aca="false">IF($A137="","",IF($H137="","",$H137*$F137))</f>
        <v/>
      </c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5"/>
      <c r="G138" s="14"/>
      <c r="H138" s="11" t="str">
        <f aca="false">IF($A138="","",SUMIFS(Entradas!$F$4:$F$303,Entradas!$B$4:$B$303,$A138)-SUMIFS(Saídas!$D$4:$D$303,Saídas!$B$4:$B$303,$A138))</f>
        <v/>
      </c>
      <c r="I138" s="12" t="str">
        <f aca="false">IF($A138="","",IF($H138&lt;=$G138,"REPOR","OK"))</f>
        <v/>
      </c>
      <c r="J138" s="13" t="str">
        <f aca="false">IF($A138="","",IF($H138="","",$H138*$F138))</f>
        <v/>
      </c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5"/>
      <c r="G139" s="14"/>
      <c r="H139" s="11" t="str">
        <f aca="false">IF($A139="","",SUMIFS(Entradas!$F$4:$F$303,Entradas!$B$4:$B$303,$A139)-SUMIFS(Saídas!$D$4:$D$303,Saídas!$B$4:$B$303,$A139))</f>
        <v/>
      </c>
      <c r="I139" s="12" t="str">
        <f aca="false">IF($A139="","",IF($H139&lt;=$G139,"REPOR","OK"))</f>
        <v/>
      </c>
      <c r="J139" s="13" t="str">
        <f aca="false">IF($A139="","",IF($H139="","",$H139*$F139))</f>
        <v/>
      </c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5"/>
      <c r="G140" s="14"/>
      <c r="H140" s="11" t="str">
        <f aca="false">IF($A140="","",SUMIFS(Entradas!$F$4:$F$303,Entradas!$B$4:$B$303,$A140)-SUMIFS(Saídas!$D$4:$D$303,Saídas!$B$4:$B$303,$A140))</f>
        <v/>
      </c>
      <c r="I140" s="12" t="str">
        <f aca="false">IF($A140="","",IF($H140&lt;=$G140,"REPOR","OK"))</f>
        <v/>
      </c>
      <c r="J140" s="13" t="str">
        <f aca="false">IF($A140="","",IF($H140="","",$H140*$F140))</f>
        <v/>
      </c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5"/>
      <c r="G141" s="14"/>
      <c r="H141" s="11" t="str">
        <f aca="false">IF($A141="","",SUMIFS(Entradas!$F$4:$F$303,Entradas!$B$4:$B$303,$A141)-SUMIFS(Saídas!$D$4:$D$303,Saídas!$B$4:$B$303,$A141))</f>
        <v/>
      </c>
      <c r="I141" s="12" t="str">
        <f aca="false">IF($A141="","",IF($H141&lt;=$G141,"REPOR","OK"))</f>
        <v/>
      </c>
      <c r="J141" s="13" t="str">
        <f aca="false">IF($A141="","",IF($H141="","",$H141*$F141))</f>
        <v/>
      </c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5"/>
      <c r="G142" s="14"/>
      <c r="H142" s="11" t="str">
        <f aca="false">IF($A142="","",SUMIFS(Entradas!$F$4:$F$303,Entradas!$B$4:$B$303,$A142)-SUMIFS(Saídas!$D$4:$D$303,Saídas!$B$4:$B$303,$A142))</f>
        <v/>
      </c>
      <c r="I142" s="12" t="str">
        <f aca="false">IF($A142="","",IF($H142&lt;=$G142,"REPOR","OK"))</f>
        <v/>
      </c>
      <c r="J142" s="13" t="str">
        <f aca="false">IF($A142="","",IF($H142="","",$H142*$F142))</f>
        <v/>
      </c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5"/>
      <c r="G143" s="14"/>
      <c r="H143" s="11" t="str">
        <f aca="false">IF($A143="","",SUMIFS(Entradas!$F$4:$F$303,Entradas!$B$4:$B$303,$A143)-SUMIFS(Saídas!$D$4:$D$303,Saídas!$B$4:$B$303,$A143))</f>
        <v/>
      </c>
      <c r="I143" s="12" t="str">
        <f aca="false">IF($A143="","",IF($H143&lt;=$G143,"REPOR","OK"))</f>
        <v/>
      </c>
      <c r="J143" s="13" t="str">
        <f aca="false">IF($A143="","",IF($H143="","",$H143*$F143))</f>
        <v/>
      </c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5"/>
      <c r="G144" s="14"/>
      <c r="H144" s="11" t="str">
        <f aca="false">IF($A144="","",SUMIFS(Entradas!$F$4:$F$303,Entradas!$B$4:$B$303,$A144)-SUMIFS(Saídas!$D$4:$D$303,Saídas!$B$4:$B$303,$A144))</f>
        <v/>
      </c>
      <c r="I144" s="12" t="str">
        <f aca="false">IF($A144="","",IF($H144&lt;=$G144,"REPOR","OK"))</f>
        <v/>
      </c>
      <c r="J144" s="13" t="str">
        <f aca="false">IF($A144="","",IF($H144="","",$H144*$F144))</f>
        <v/>
      </c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5"/>
      <c r="G145" s="14"/>
      <c r="H145" s="11" t="str">
        <f aca="false">IF($A145="","",SUMIFS(Entradas!$F$4:$F$303,Entradas!$B$4:$B$303,$A145)-SUMIFS(Saídas!$D$4:$D$303,Saídas!$B$4:$B$303,$A145))</f>
        <v/>
      </c>
      <c r="I145" s="12" t="str">
        <f aca="false">IF($A145="","",IF($H145&lt;=$G145,"REPOR","OK"))</f>
        <v/>
      </c>
      <c r="J145" s="13" t="str">
        <f aca="false">IF($A145="","",IF($H145="","",$H145*$F145))</f>
        <v/>
      </c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5"/>
      <c r="G146" s="14"/>
      <c r="H146" s="11" t="str">
        <f aca="false">IF($A146="","",SUMIFS(Entradas!$F$4:$F$303,Entradas!$B$4:$B$303,$A146)-SUMIFS(Saídas!$D$4:$D$303,Saídas!$B$4:$B$303,$A146))</f>
        <v/>
      </c>
      <c r="I146" s="12" t="str">
        <f aca="false">IF($A146="","",IF($H146&lt;=$G146,"REPOR","OK"))</f>
        <v/>
      </c>
      <c r="J146" s="13" t="str">
        <f aca="false">IF($A146="","",IF($H146="","",$H146*$F146))</f>
        <v/>
      </c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5"/>
      <c r="G147" s="14"/>
      <c r="H147" s="11" t="str">
        <f aca="false">IF($A147="","",SUMIFS(Entradas!$F$4:$F$303,Entradas!$B$4:$B$303,$A147)-SUMIFS(Saídas!$D$4:$D$303,Saídas!$B$4:$B$303,$A147))</f>
        <v/>
      </c>
      <c r="I147" s="12" t="str">
        <f aca="false">IF($A147="","",IF($H147&lt;=$G147,"REPOR","OK"))</f>
        <v/>
      </c>
      <c r="J147" s="13" t="str">
        <f aca="false">IF($A147="","",IF($H147="","",$H147*$F147))</f>
        <v/>
      </c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5"/>
      <c r="G148" s="14"/>
      <c r="H148" s="11" t="str">
        <f aca="false">IF($A148="","",SUMIFS(Entradas!$F$4:$F$303,Entradas!$B$4:$B$303,$A148)-SUMIFS(Saídas!$D$4:$D$303,Saídas!$B$4:$B$303,$A148))</f>
        <v/>
      </c>
      <c r="I148" s="12" t="str">
        <f aca="false">IF($A148="","",IF($H148&lt;=$G148,"REPOR","OK"))</f>
        <v/>
      </c>
      <c r="J148" s="13" t="str">
        <f aca="false">IF($A148="","",IF($H148="","",$H148*$F148))</f>
        <v/>
      </c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5"/>
      <c r="G149" s="14"/>
      <c r="H149" s="11" t="str">
        <f aca="false">IF($A149="","",SUMIFS(Entradas!$F$4:$F$303,Entradas!$B$4:$B$303,$A149)-SUMIFS(Saídas!$D$4:$D$303,Saídas!$B$4:$B$303,$A149))</f>
        <v/>
      </c>
      <c r="I149" s="12" t="str">
        <f aca="false">IF($A149="","",IF($H149&lt;=$G149,"REPOR","OK"))</f>
        <v/>
      </c>
      <c r="J149" s="13" t="str">
        <f aca="false">IF($A149="","",IF($H149="","",$H149*$F149))</f>
        <v/>
      </c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5"/>
      <c r="G150" s="14"/>
      <c r="H150" s="11" t="str">
        <f aca="false">IF($A150="","",SUMIFS(Entradas!$F$4:$F$303,Entradas!$B$4:$B$303,$A150)-SUMIFS(Saídas!$D$4:$D$303,Saídas!$B$4:$B$303,$A150))</f>
        <v/>
      </c>
      <c r="I150" s="12" t="str">
        <f aca="false">IF($A150="","",IF($H150&lt;=$G150,"REPOR","OK"))</f>
        <v/>
      </c>
      <c r="J150" s="13" t="str">
        <f aca="false">IF($A150="","",IF($H150="","",$H150*$F150))</f>
        <v/>
      </c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5"/>
      <c r="G151" s="14"/>
      <c r="H151" s="11" t="str">
        <f aca="false">IF($A151="","",SUMIFS(Entradas!$F$4:$F$303,Entradas!$B$4:$B$303,$A151)-SUMIFS(Saídas!$D$4:$D$303,Saídas!$B$4:$B$303,$A151))</f>
        <v/>
      </c>
      <c r="I151" s="12" t="str">
        <f aca="false">IF($A151="","",IF($H151&lt;=$G151,"REPOR","OK"))</f>
        <v/>
      </c>
      <c r="J151" s="13" t="str">
        <f aca="false">IF($A151="","",IF($H151="","",$H151*$F151))</f>
        <v/>
      </c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5"/>
      <c r="G152" s="14"/>
      <c r="H152" s="11" t="str">
        <f aca="false">IF($A152="","",SUMIFS(Entradas!$F$4:$F$303,Entradas!$B$4:$B$303,$A152)-SUMIFS(Saídas!$D$4:$D$303,Saídas!$B$4:$B$303,$A152))</f>
        <v/>
      </c>
      <c r="I152" s="12" t="str">
        <f aca="false">IF($A152="","",IF($H152&lt;=$G152,"REPOR","OK"))</f>
        <v/>
      </c>
      <c r="J152" s="13" t="str">
        <f aca="false">IF($A152="","",IF($H152="","",$H152*$F152))</f>
        <v/>
      </c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5"/>
      <c r="G153" s="14"/>
      <c r="H153" s="11" t="str">
        <f aca="false">IF($A153="","",SUMIFS(Entradas!$F$4:$F$303,Entradas!$B$4:$B$303,$A153)-SUMIFS(Saídas!$D$4:$D$303,Saídas!$B$4:$B$303,$A153))</f>
        <v/>
      </c>
      <c r="I153" s="12" t="str">
        <f aca="false">IF($A153="","",IF($H153&lt;=$G153,"REPOR","OK"))</f>
        <v/>
      </c>
      <c r="J153" s="13" t="str">
        <f aca="false">IF($A153="","",IF($H153="","",$H153*$F153))</f>
        <v/>
      </c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5"/>
      <c r="G154" s="14"/>
      <c r="H154" s="11" t="str">
        <f aca="false">IF($A154="","",SUMIFS(Entradas!$F$4:$F$303,Entradas!$B$4:$B$303,$A154)-SUMIFS(Saídas!$D$4:$D$303,Saídas!$B$4:$B$303,$A154))</f>
        <v/>
      </c>
      <c r="I154" s="12" t="str">
        <f aca="false">IF($A154="","",IF($H154&lt;=$G154,"REPOR","OK"))</f>
        <v/>
      </c>
      <c r="J154" s="13" t="str">
        <f aca="false">IF($A154="","",IF($H154="","",$H154*$F154))</f>
        <v/>
      </c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5"/>
      <c r="G155" s="14"/>
      <c r="H155" s="11" t="str">
        <f aca="false">IF($A155="","",SUMIFS(Entradas!$F$4:$F$303,Entradas!$B$4:$B$303,$A155)-SUMIFS(Saídas!$D$4:$D$303,Saídas!$B$4:$B$303,$A155))</f>
        <v/>
      </c>
      <c r="I155" s="12" t="str">
        <f aca="false">IF($A155="","",IF($H155&lt;=$G155,"REPOR","OK"))</f>
        <v/>
      </c>
      <c r="J155" s="13" t="str">
        <f aca="false">IF($A155="","",IF($H155="","",$H155*$F155))</f>
        <v/>
      </c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5"/>
      <c r="G156" s="14"/>
      <c r="H156" s="11" t="str">
        <f aca="false">IF($A156="","",SUMIFS(Entradas!$F$4:$F$303,Entradas!$B$4:$B$303,$A156)-SUMIFS(Saídas!$D$4:$D$303,Saídas!$B$4:$B$303,$A156))</f>
        <v/>
      </c>
      <c r="I156" s="12" t="str">
        <f aca="false">IF($A156="","",IF($H156&lt;=$G156,"REPOR","OK"))</f>
        <v/>
      </c>
      <c r="J156" s="13" t="str">
        <f aca="false">IF($A156="","",IF($H156="","",$H156*$F156))</f>
        <v/>
      </c>
    </row>
    <row r="157" customFormat="false" ht="15" hidden="false" customHeight="false" outlineLevel="0" collapsed="false">
      <c r="A157" s="14"/>
      <c r="B157" s="14"/>
      <c r="C157" s="14"/>
      <c r="D157" s="14"/>
      <c r="E157" s="14"/>
      <c r="F157" s="15"/>
      <c r="G157" s="14"/>
      <c r="H157" s="11" t="str">
        <f aca="false">IF($A157="","",SUMIFS(Entradas!$F$4:$F$303,Entradas!$B$4:$B$303,$A157)-SUMIFS(Saídas!$D$4:$D$303,Saídas!$B$4:$B$303,$A157))</f>
        <v/>
      </c>
      <c r="I157" s="12" t="str">
        <f aca="false">IF($A157="","",IF($H157&lt;=$G157,"REPOR","OK"))</f>
        <v/>
      </c>
      <c r="J157" s="13" t="str">
        <f aca="false">IF($A157="","",IF($H157="","",$H157*$F157))</f>
        <v/>
      </c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5"/>
      <c r="G158" s="14"/>
      <c r="H158" s="11" t="str">
        <f aca="false">IF($A158="","",SUMIFS(Entradas!$F$4:$F$303,Entradas!$B$4:$B$303,$A158)-SUMIFS(Saídas!$D$4:$D$303,Saídas!$B$4:$B$303,$A158))</f>
        <v/>
      </c>
      <c r="I158" s="12" t="str">
        <f aca="false">IF($A158="","",IF($H158&lt;=$G158,"REPOR","OK"))</f>
        <v/>
      </c>
      <c r="J158" s="13" t="str">
        <f aca="false">IF($A158="","",IF($H158="","",$H158*$F158))</f>
        <v/>
      </c>
    </row>
    <row r="159" customFormat="false" ht="15" hidden="false" customHeight="false" outlineLevel="0" collapsed="false">
      <c r="A159" s="14"/>
      <c r="B159" s="14"/>
      <c r="C159" s="14"/>
      <c r="D159" s="14"/>
      <c r="E159" s="14"/>
      <c r="F159" s="15"/>
      <c r="G159" s="14"/>
      <c r="H159" s="11" t="str">
        <f aca="false">IF($A159="","",SUMIFS(Entradas!$F$4:$F$303,Entradas!$B$4:$B$303,$A159)-SUMIFS(Saídas!$D$4:$D$303,Saídas!$B$4:$B$303,$A159))</f>
        <v/>
      </c>
      <c r="I159" s="12" t="str">
        <f aca="false">IF($A159="","",IF($H159&lt;=$G159,"REPOR","OK"))</f>
        <v/>
      </c>
      <c r="J159" s="13" t="str">
        <f aca="false">IF($A159="","",IF($H159="","",$H159*$F159))</f>
        <v/>
      </c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5"/>
      <c r="G160" s="14"/>
      <c r="H160" s="11" t="str">
        <f aca="false">IF($A160="","",SUMIFS(Entradas!$F$4:$F$303,Entradas!$B$4:$B$303,$A160)-SUMIFS(Saídas!$D$4:$D$303,Saídas!$B$4:$B$303,$A160))</f>
        <v/>
      </c>
      <c r="I160" s="12" t="str">
        <f aca="false">IF($A160="","",IF($H160&lt;=$G160,"REPOR","OK"))</f>
        <v/>
      </c>
      <c r="J160" s="13" t="str">
        <f aca="false">IF($A160="","",IF($H160="","",$H160*$F160))</f>
        <v/>
      </c>
    </row>
    <row r="161" customFormat="false" ht="15" hidden="false" customHeight="false" outlineLevel="0" collapsed="false">
      <c r="A161" s="14"/>
      <c r="B161" s="14"/>
      <c r="C161" s="14"/>
      <c r="D161" s="14"/>
      <c r="E161" s="14"/>
      <c r="F161" s="15"/>
      <c r="G161" s="14"/>
      <c r="H161" s="11" t="str">
        <f aca="false">IF($A161="","",SUMIFS(Entradas!$F$4:$F$303,Entradas!$B$4:$B$303,$A161)-SUMIFS(Saídas!$D$4:$D$303,Saídas!$B$4:$B$303,$A161))</f>
        <v/>
      </c>
      <c r="I161" s="12" t="str">
        <f aca="false">IF($A161="","",IF($H161&lt;=$G161,"REPOR","OK"))</f>
        <v/>
      </c>
      <c r="J161" s="13" t="str">
        <f aca="false">IF($A161="","",IF($H161="","",$H161*$F161))</f>
        <v/>
      </c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5"/>
      <c r="G162" s="14"/>
      <c r="H162" s="11" t="str">
        <f aca="false">IF($A162="","",SUMIFS(Entradas!$F$4:$F$303,Entradas!$B$4:$B$303,$A162)-SUMIFS(Saídas!$D$4:$D$303,Saídas!$B$4:$B$303,$A162))</f>
        <v/>
      </c>
      <c r="I162" s="12" t="str">
        <f aca="false">IF($A162="","",IF($H162&lt;=$G162,"REPOR","OK"))</f>
        <v/>
      </c>
      <c r="J162" s="13" t="str">
        <f aca="false">IF($A162="","",IF($H162="","",$H162*$F162))</f>
        <v/>
      </c>
    </row>
    <row r="163" customFormat="false" ht="15" hidden="false" customHeight="false" outlineLevel="0" collapsed="false">
      <c r="A163" s="14"/>
      <c r="B163" s="14"/>
      <c r="C163" s="14"/>
      <c r="D163" s="14"/>
      <c r="E163" s="14"/>
      <c r="F163" s="15"/>
      <c r="G163" s="14"/>
      <c r="H163" s="11" t="str">
        <f aca="false">IF($A163="","",SUMIFS(Entradas!$F$4:$F$303,Entradas!$B$4:$B$303,$A163)-SUMIFS(Saídas!$D$4:$D$303,Saídas!$B$4:$B$303,$A163))</f>
        <v/>
      </c>
      <c r="I163" s="12" t="str">
        <f aca="false">IF($A163="","",IF($H163&lt;=$G163,"REPOR","OK"))</f>
        <v/>
      </c>
      <c r="J163" s="13" t="str">
        <f aca="false">IF($A163="","",IF($H163="","",$H163*$F163))</f>
        <v/>
      </c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5"/>
      <c r="G164" s="14"/>
      <c r="H164" s="11" t="str">
        <f aca="false">IF($A164="","",SUMIFS(Entradas!$F$4:$F$303,Entradas!$B$4:$B$303,$A164)-SUMIFS(Saídas!$D$4:$D$303,Saídas!$B$4:$B$303,$A164))</f>
        <v/>
      </c>
      <c r="I164" s="12" t="str">
        <f aca="false">IF($A164="","",IF($H164&lt;=$G164,"REPOR","OK"))</f>
        <v/>
      </c>
      <c r="J164" s="13" t="str">
        <f aca="false">IF($A164="","",IF($H164="","",$H164*$F164))</f>
        <v/>
      </c>
    </row>
    <row r="165" customFormat="false" ht="15" hidden="false" customHeight="false" outlineLevel="0" collapsed="false">
      <c r="A165" s="14"/>
      <c r="B165" s="14"/>
      <c r="C165" s="14"/>
      <c r="D165" s="14"/>
      <c r="E165" s="14"/>
      <c r="F165" s="15"/>
      <c r="G165" s="14"/>
      <c r="H165" s="11" t="str">
        <f aca="false">IF($A165="","",SUMIFS(Entradas!$F$4:$F$303,Entradas!$B$4:$B$303,$A165)-SUMIFS(Saídas!$D$4:$D$303,Saídas!$B$4:$B$303,$A165))</f>
        <v/>
      </c>
      <c r="I165" s="12" t="str">
        <f aca="false">IF($A165="","",IF($H165&lt;=$G165,"REPOR","OK"))</f>
        <v/>
      </c>
      <c r="J165" s="13" t="str">
        <f aca="false">IF($A165="","",IF($H165="","",$H165*$F165))</f>
        <v/>
      </c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5"/>
      <c r="G166" s="14"/>
      <c r="H166" s="11" t="str">
        <f aca="false">IF($A166="","",SUMIFS(Entradas!$F$4:$F$303,Entradas!$B$4:$B$303,$A166)-SUMIFS(Saídas!$D$4:$D$303,Saídas!$B$4:$B$303,$A166))</f>
        <v/>
      </c>
      <c r="I166" s="12" t="str">
        <f aca="false">IF($A166="","",IF($H166&lt;=$G166,"REPOR","OK"))</f>
        <v/>
      </c>
      <c r="J166" s="13" t="str">
        <f aca="false">IF($A166="","",IF($H166="","",$H166*$F166))</f>
        <v/>
      </c>
    </row>
    <row r="167" customFormat="false" ht="15" hidden="false" customHeight="false" outlineLevel="0" collapsed="false">
      <c r="A167" s="14"/>
      <c r="B167" s="14"/>
      <c r="C167" s="14"/>
      <c r="D167" s="14"/>
      <c r="E167" s="14"/>
      <c r="F167" s="15"/>
      <c r="G167" s="14"/>
      <c r="H167" s="11" t="str">
        <f aca="false">IF($A167="","",SUMIFS(Entradas!$F$4:$F$303,Entradas!$B$4:$B$303,$A167)-SUMIFS(Saídas!$D$4:$D$303,Saídas!$B$4:$B$303,$A167))</f>
        <v/>
      </c>
      <c r="I167" s="12" t="str">
        <f aca="false">IF($A167="","",IF($H167&lt;=$G167,"REPOR","OK"))</f>
        <v/>
      </c>
      <c r="J167" s="13" t="str">
        <f aca="false">IF($A167="","",IF($H167="","",$H167*$F167))</f>
        <v/>
      </c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5"/>
      <c r="G168" s="14"/>
      <c r="H168" s="11" t="str">
        <f aca="false">IF($A168="","",SUMIFS(Entradas!$F$4:$F$303,Entradas!$B$4:$B$303,$A168)-SUMIFS(Saídas!$D$4:$D$303,Saídas!$B$4:$B$303,$A168))</f>
        <v/>
      </c>
      <c r="I168" s="12" t="str">
        <f aca="false">IF($A168="","",IF($H168&lt;=$G168,"REPOR","OK"))</f>
        <v/>
      </c>
      <c r="J168" s="13" t="str">
        <f aca="false">IF($A168="","",IF($H168="","",$H168*$F168))</f>
        <v/>
      </c>
    </row>
    <row r="169" customFormat="false" ht="15" hidden="false" customHeight="false" outlineLevel="0" collapsed="false">
      <c r="A169" s="14"/>
      <c r="B169" s="14"/>
      <c r="C169" s="14"/>
      <c r="D169" s="14"/>
      <c r="E169" s="14"/>
      <c r="F169" s="15"/>
      <c r="G169" s="14"/>
      <c r="H169" s="11" t="str">
        <f aca="false">IF($A169="","",SUMIFS(Entradas!$F$4:$F$303,Entradas!$B$4:$B$303,$A169)-SUMIFS(Saídas!$D$4:$D$303,Saídas!$B$4:$B$303,$A169))</f>
        <v/>
      </c>
      <c r="I169" s="12" t="str">
        <f aca="false">IF($A169="","",IF($H169&lt;=$G169,"REPOR","OK"))</f>
        <v/>
      </c>
      <c r="J169" s="13" t="str">
        <f aca="false">IF($A169="","",IF($H169="","",$H169*$F169))</f>
        <v/>
      </c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5"/>
      <c r="G170" s="14"/>
      <c r="H170" s="11" t="str">
        <f aca="false">IF($A170="","",SUMIFS(Entradas!$F$4:$F$303,Entradas!$B$4:$B$303,$A170)-SUMIFS(Saídas!$D$4:$D$303,Saídas!$B$4:$B$303,$A170))</f>
        <v/>
      </c>
      <c r="I170" s="12" t="str">
        <f aca="false">IF($A170="","",IF($H170&lt;=$G170,"REPOR","OK"))</f>
        <v/>
      </c>
      <c r="J170" s="13" t="str">
        <f aca="false">IF($A170="","",IF($H170="","",$H170*$F170))</f>
        <v/>
      </c>
    </row>
    <row r="171" customFormat="false" ht="15" hidden="false" customHeight="false" outlineLevel="0" collapsed="false">
      <c r="A171" s="14"/>
      <c r="B171" s="14"/>
      <c r="C171" s="14"/>
      <c r="D171" s="14"/>
      <c r="E171" s="14"/>
      <c r="F171" s="15"/>
      <c r="G171" s="14"/>
      <c r="H171" s="11" t="str">
        <f aca="false">IF($A171="","",SUMIFS(Entradas!$F$4:$F$303,Entradas!$B$4:$B$303,$A171)-SUMIFS(Saídas!$D$4:$D$303,Saídas!$B$4:$B$303,$A171))</f>
        <v/>
      </c>
      <c r="I171" s="12" t="str">
        <f aca="false">IF($A171="","",IF($H171&lt;=$G171,"REPOR","OK"))</f>
        <v/>
      </c>
      <c r="J171" s="13" t="str">
        <f aca="false">IF($A171="","",IF($H171="","",$H171*$F171))</f>
        <v/>
      </c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5"/>
      <c r="G172" s="14"/>
      <c r="H172" s="11" t="str">
        <f aca="false">IF($A172="","",SUMIFS(Entradas!$F$4:$F$303,Entradas!$B$4:$B$303,$A172)-SUMIFS(Saídas!$D$4:$D$303,Saídas!$B$4:$B$303,$A172))</f>
        <v/>
      </c>
      <c r="I172" s="12" t="str">
        <f aca="false">IF($A172="","",IF($H172&lt;=$G172,"REPOR","OK"))</f>
        <v/>
      </c>
      <c r="J172" s="13" t="str">
        <f aca="false">IF($A172="","",IF($H172="","",$H172*$F172))</f>
        <v/>
      </c>
    </row>
    <row r="173" customFormat="false" ht="15" hidden="false" customHeight="false" outlineLevel="0" collapsed="false">
      <c r="A173" s="14"/>
      <c r="B173" s="14"/>
      <c r="C173" s="14"/>
      <c r="D173" s="14"/>
      <c r="E173" s="14"/>
      <c r="F173" s="15"/>
      <c r="G173" s="14"/>
      <c r="H173" s="11" t="str">
        <f aca="false">IF($A173="","",SUMIFS(Entradas!$F$4:$F$303,Entradas!$B$4:$B$303,$A173)-SUMIFS(Saídas!$D$4:$D$303,Saídas!$B$4:$B$303,$A173))</f>
        <v/>
      </c>
      <c r="I173" s="12" t="str">
        <f aca="false">IF($A173="","",IF($H173&lt;=$G173,"REPOR","OK"))</f>
        <v/>
      </c>
      <c r="J173" s="13" t="str">
        <f aca="false">IF($A173="","",IF($H173="","",$H173*$F173))</f>
        <v/>
      </c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5"/>
      <c r="G174" s="14"/>
      <c r="H174" s="11" t="str">
        <f aca="false">IF($A174="","",SUMIFS(Entradas!$F$4:$F$303,Entradas!$B$4:$B$303,$A174)-SUMIFS(Saídas!$D$4:$D$303,Saídas!$B$4:$B$303,$A174))</f>
        <v/>
      </c>
      <c r="I174" s="12" t="str">
        <f aca="false">IF($A174="","",IF($H174&lt;=$G174,"REPOR","OK"))</f>
        <v/>
      </c>
      <c r="J174" s="13" t="str">
        <f aca="false">IF($A174="","",IF($H174="","",$H174*$F174))</f>
        <v/>
      </c>
    </row>
    <row r="175" customFormat="false" ht="15" hidden="false" customHeight="false" outlineLevel="0" collapsed="false">
      <c r="A175" s="14"/>
      <c r="B175" s="14"/>
      <c r="C175" s="14"/>
      <c r="D175" s="14"/>
      <c r="E175" s="14"/>
      <c r="F175" s="15"/>
      <c r="G175" s="14"/>
      <c r="H175" s="11" t="str">
        <f aca="false">IF($A175="","",SUMIFS(Entradas!$F$4:$F$303,Entradas!$B$4:$B$303,$A175)-SUMIFS(Saídas!$D$4:$D$303,Saídas!$B$4:$B$303,$A175))</f>
        <v/>
      </c>
      <c r="I175" s="12" t="str">
        <f aca="false">IF($A175="","",IF($H175&lt;=$G175,"REPOR","OK"))</f>
        <v/>
      </c>
      <c r="J175" s="13" t="str">
        <f aca="false">IF($A175="","",IF($H175="","",$H175*$F175))</f>
        <v/>
      </c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5"/>
      <c r="G176" s="14"/>
      <c r="H176" s="11" t="str">
        <f aca="false">IF($A176="","",SUMIFS(Entradas!$F$4:$F$303,Entradas!$B$4:$B$303,$A176)-SUMIFS(Saídas!$D$4:$D$303,Saídas!$B$4:$B$303,$A176))</f>
        <v/>
      </c>
      <c r="I176" s="12" t="str">
        <f aca="false">IF($A176="","",IF($H176&lt;=$G176,"REPOR","OK"))</f>
        <v/>
      </c>
      <c r="J176" s="13" t="str">
        <f aca="false">IF($A176="","",IF($H176="","",$H176*$F176))</f>
        <v/>
      </c>
    </row>
    <row r="177" customFormat="false" ht="15" hidden="false" customHeight="false" outlineLevel="0" collapsed="false">
      <c r="A177" s="14"/>
      <c r="B177" s="14"/>
      <c r="C177" s="14"/>
      <c r="D177" s="14"/>
      <c r="E177" s="14"/>
      <c r="F177" s="15"/>
      <c r="G177" s="14"/>
      <c r="H177" s="11" t="str">
        <f aca="false">IF($A177="","",SUMIFS(Entradas!$F$4:$F$303,Entradas!$B$4:$B$303,$A177)-SUMIFS(Saídas!$D$4:$D$303,Saídas!$B$4:$B$303,$A177))</f>
        <v/>
      </c>
      <c r="I177" s="12" t="str">
        <f aca="false">IF($A177="","",IF($H177&lt;=$G177,"REPOR","OK"))</f>
        <v/>
      </c>
      <c r="J177" s="13" t="str">
        <f aca="false">IF($A177="","",IF($H177="","",$H177*$F177))</f>
        <v/>
      </c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5"/>
      <c r="G178" s="14"/>
      <c r="H178" s="11" t="str">
        <f aca="false">IF($A178="","",SUMIFS(Entradas!$F$4:$F$303,Entradas!$B$4:$B$303,$A178)-SUMIFS(Saídas!$D$4:$D$303,Saídas!$B$4:$B$303,$A178))</f>
        <v/>
      </c>
      <c r="I178" s="12" t="str">
        <f aca="false">IF($A178="","",IF($H178&lt;=$G178,"REPOR","OK"))</f>
        <v/>
      </c>
      <c r="J178" s="13" t="str">
        <f aca="false">IF($A178="","",IF($H178="","",$H178*$F178))</f>
        <v/>
      </c>
    </row>
    <row r="179" customFormat="false" ht="15" hidden="false" customHeight="false" outlineLevel="0" collapsed="false">
      <c r="A179" s="14"/>
      <c r="B179" s="14"/>
      <c r="C179" s="14"/>
      <c r="D179" s="14"/>
      <c r="E179" s="14"/>
      <c r="F179" s="15"/>
      <c r="G179" s="14"/>
      <c r="H179" s="11" t="str">
        <f aca="false">IF($A179="","",SUMIFS(Entradas!$F$4:$F$303,Entradas!$B$4:$B$303,$A179)-SUMIFS(Saídas!$D$4:$D$303,Saídas!$B$4:$B$303,$A179))</f>
        <v/>
      </c>
      <c r="I179" s="12" t="str">
        <f aca="false">IF($A179="","",IF($H179&lt;=$G179,"REPOR","OK"))</f>
        <v/>
      </c>
      <c r="J179" s="13" t="str">
        <f aca="false">IF($A179="","",IF($H179="","",$H179*$F179))</f>
        <v/>
      </c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5"/>
      <c r="G180" s="14"/>
      <c r="H180" s="11" t="str">
        <f aca="false">IF($A180="","",SUMIFS(Entradas!$F$4:$F$303,Entradas!$B$4:$B$303,$A180)-SUMIFS(Saídas!$D$4:$D$303,Saídas!$B$4:$B$303,$A180))</f>
        <v/>
      </c>
      <c r="I180" s="12" t="str">
        <f aca="false">IF($A180="","",IF($H180&lt;=$G180,"REPOR","OK"))</f>
        <v/>
      </c>
      <c r="J180" s="13" t="str">
        <f aca="false">IF($A180="","",IF($H180="","",$H180*$F180))</f>
        <v/>
      </c>
    </row>
    <row r="181" customFormat="false" ht="15" hidden="false" customHeight="false" outlineLevel="0" collapsed="false">
      <c r="A181" s="14"/>
      <c r="B181" s="14"/>
      <c r="C181" s="14"/>
      <c r="D181" s="14"/>
      <c r="E181" s="14"/>
      <c r="F181" s="15"/>
      <c r="G181" s="14"/>
      <c r="H181" s="11" t="str">
        <f aca="false">IF($A181="","",SUMIFS(Entradas!$F$4:$F$303,Entradas!$B$4:$B$303,$A181)-SUMIFS(Saídas!$D$4:$D$303,Saídas!$B$4:$B$303,$A181))</f>
        <v/>
      </c>
      <c r="I181" s="12" t="str">
        <f aca="false">IF($A181="","",IF($H181&lt;=$G181,"REPOR","OK"))</f>
        <v/>
      </c>
      <c r="J181" s="13" t="str">
        <f aca="false">IF($A181="","",IF($H181="","",$H181*$F181))</f>
        <v/>
      </c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5"/>
      <c r="G182" s="14"/>
      <c r="H182" s="11" t="str">
        <f aca="false">IF($A182="","",SUMIFS(Entradas!$F$4:$F$303,Entradas!$B$4:$B$303,$A182)-SUMIFS(Saídas!$D$4:$D$303,Saídas!$B$4:$B$303,$A182))</f>
        <v/>
      </c>
      <c r="I182" s="12" t="str">
        <f aca="false">IF($A182="","",IF($H182&lt;=$G182,"REPOR","OK"))</f>
        <v/>
      </c>
      <c r="J182" s="13" t="str">
        <f aca="false">IF($A182="","",IF($H182="","",$H182*$F182))</f>
        <v/>
      </c>
    </row>
    <row r="183" customFormat="false" ht="15" hidden="false" customHeight="false" outlineLevel="0" collapsed="false">
      <c r="A183" s="14"/>
      <c r="B183" s="14"/>
      <c r="C183" s="14"/>
      <c r="D183" s="14"/>
      <c r="E183" s="14"/>
      <c r="F183" s="15"/>
      <c r="G183" s="14"/>
      <c r="H183" s="11" t="str">
        <f aca="false">IF($A183="","",SUMIFS(Entradas!$F$4:$F$303,Entradas!$B$4:$B$303,$A183)-SUMIFS(Saídas!$D$4:$D$303,Saídas!$B$4:$B$303,$A183))</f>
        <v/>
      </c>
      <c r="I183" s="12" t="str">
        <f aca="false">IF($A183="","",IF($H183&lt;=$G183,"REPOR","OK"))</f>
        <v/>
      </c>
      <c r="J183" s="13" t="str">
        <f aca="false">IF($A183="","",IF($H183="","",$H183*$F183))</f>
        <v/>
      </c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5"/>
      <c r="G184" s="14"/>
      <c r="H184" s="11" t="str">
        <f aca="false">IF($A184="","",SUMIFS(Entradas!$F$4:$F$303,Entradas!$B$4:$B$303,$A184)-SUMIFS(Saídas!$D$4:$D$303,Saídas!$B$4:$B$303,$A184))</f>
        <v/>
      </c>
      <c r="I184" s="12" t="str">
        <f aca="false">IF($A184="","",IF($H184&lt;=$G184,"REPOR","OK"))</f>
        <v/>
      </c>
      <c r="J184" s="13" t="str">
        <f aca="false">IF($A184="","",IF($H184="","",$H184*$F184))</f>
        <v/>
      </c>
    </row>
    <row r="185" customFormat="false" ht="15" hidden="false" customHeight="false" outlineLevel="0" collapsed="false">
      <c r="A185" s="14"/>
      <c r="B185" s="14"/>
      <c r="C185" s="14"/>
      <c r="D185" s="14"/>
      <c r="E185" s="14"/>
      <c r="F185" s="15"/>
      <c r="G185" s="14"/>
      <c r="H185" s="11" t="str">
        <f aca="false">IF($A185="","",SUMIFS(Entradas!$F$4:$F$303,Entradas!$B$4:$B$303,$A185)-SUMIFS(Saídas!$D$4:$D$303,Saídas!$B$4:$B$303,$A185))</f>
        <v/>
      </c>
      <c r="I185" s="12" t="str">
        <f aca="false">IF($A185="","",IF($H185&lt;=$G185,"REPOR","OK"))</f>
        <v/>
      </c>
      <c r="J185" s="13" t="str">
        <f aca="false">IF($A185="","",IF($H185="","",$H185*$F185))</f>
        <v/>
      </c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5"/>
      <c r="G186" s="14"/>
      <c r="H186" s="11" t="str">
        <f aca="false">IF($A186="","",SUMIFS(Entradas!$F$4:$F$303,Entradas!$B$4:$B$303,$A186)-SUMIFS(Saídas!$D$4:$D$303,Saídas!$B$4:$B$303,$A186))</f>
        <v/>
      </c>
      <c r="I186" s="12" t="str">
        <f aca="false">IF($A186="","",IF($H186&lt;=$G186,"REPOR","OK"))</f>
        <v/>
      </c>
      <c r="J186" s="13" t="str">
        <f aca="false">IF($A186="","",IF($H186="","",$H186*$F186))</f>
        <v/>
      </c>
    </row>
    <row r="187" customFormat="false" ht="15" hidden="false" customHeight="false" outlineLevel="0" collapsed="false">
      <c r="A187" s="14"/>
      <c r="B187" s="14"/>
      <c r="C187" s="14"/>
      <c r="D187" s="14"/>
      <c r="E187" s="14"/>
      <c r="F187" s="15"/>
      <c r="G187" s="14"/>
      <c r="H187" s="11" t="str">
        <f aca="false">IF($A187="","",SUMIFS(Entradas!$F$4:$F$303,Entradas!$B$4:$B$303,$A187)-SUMIFS(Saídas!$D$4:$D$303,Saídas!$B$4:$B$303,$A187))</f>
        <v/>
      </c>
      <c r="I187" s="12" t="str">
        <f aca="false">IF($A187="","",IF($H187&lt;=$G187,"REPOR","OK"))</f>
        <v/>
      </c>
      <c r="J187" s="13" t="str">
        <f aca="false">IF($A187="","",IF($H187="","",$H187*$F187))</f>
        <v/>
      </c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5"/>
      <c r="G188" s="14"/>
      <c r="H188" s="11" t="str">
        <f aca="false">IF($A188="","",SUMIFS(Entradas!$F$4:$F$303,Entradas!$B$4:$B$303,$A188)-SUMIFS(Saídas!$D$4:$D$303,Saídas!$B$4:$B$303,$A188))</f>
        <v/>
      </c>
      <c r="I188" s="12" t="str">
        <f aca="false">IF($A188="","",IF($H188&lt;=$G188,"REPOR","OK"))</f>
        <v/>
      </c>
      <c r="J188" s="13" t="str">
        <f aca="false">IF($A188="","",IF($H188="","",$H188*$F188))</f>
        <v/>
      </c>
    </row>
    <row r="189" customFormat="false" ht="15" hidden="false" customHeight="false" outlineLevel="0" collapsed="false">
      <c r="A189" s="14"/>
      <c r="B189" s="14"/>
      <c r="C189" s="14"/>
      <c r="D189" s="14"/>
      <c r="E189" s="14"/>
      <c r="F189" s="15"/>
      <c r="G189" s="14"/>
      <c r="H189" s="11" t="str">
        <f aca="false">IF($A189="","",SUMIFS(Entradas!$F$4:$F$303,Entradas!$B$4:$B$303,$A189)-SUMIFS(Saídas!$D$4:$D$303,Saídas!$B$4:$B$303,$A189))</f>
        <v/>
      </c>
      <c r="I189" s="12" t="str">
        <f aca="false">IF($A189="","",IF($H189&lt;=$G189,"REPOR","OK"))</f>
        <v/>
      </c>
      <c r="J189" s="13" t="str">
        <f aca="false">IF($A189="","",IF($H189="","",$H189*$F189))</f>
        <v/>
      </c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5"/>
      <c r="G190" s="14"/>
      <c r="H190" s="11" t="str">
        <f aca="false">IF($A190="","",SUMIFS(Entradas!$F$4:$F$303,Entradas!$B$4:$B$303,$A190)-SUMIFS(Saídas!$D$4:$D$303,Saídas!$B$4:$B$303,$A190))</f>
        <v/>
      </c>
      <c r="I190" s="12" t="str">
        <f aca="false">IF($A190="","",IF($H190&lt;=$G190,"REPOR","OK"))</f>
        <v/>
      </c>
      <c r="J190" s="13" t="str">
        <f aca="false">IF($A190="","",IF($H190="","",$H190*$F190))</f>
        <v/>
      </c>
    </row>
    <row r="191" customFormat="false" ht="15" hidden="false" customHeight="false" outlineLevel="0" collapsed="false">
      <c r="A191" s="14"/>
      <c r="B191" s="14"/>
      <c r="C191" s="14"/>
      <c r="D191" s="14"/>
      <c r="E191" s="14"/>
      <c r="F191" s="15"/>
      <c r="G191" s="14"/>
      <c r="H191" s="11" t="str">
        <f aca="false">IF($A191="","",SUMIFS(Entradas!$F$4:$F$303,Entradas!$B$4:$B$303,$A191)-SUMIFS(Saídas!$D$4:$D$303,Saídas!$B$4:$B$303,$A191))</f>
        <v/>
      </c>
      <c r="I191" s="12" t="str">
        <f aca="false">IF($A191="","",IF($H191&lt;=$G191,"REPOR","OK"))</f>
        <v/>
      </c>
      <c r="J191" s="13" t="str">
        <f aca="false">IF($A191="","",IF($H191="","",$H191*$F191))</f>
        <v/>
      </c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5"/>
      <c r="G192" s="14"/>
      <c r="H192" s="11" t="str">
        <f aca="false">IF($A192="","",SUMIFS(Entradas!$F$4:$F$303,Entradas!$B$4:$B$303,$A192)-SUMIFS(Saídas!$D$4:$D$303,Saídas!$B$4:$B$303,$A192))</f>
        <v/>
      </c>
      <c r="I192" s="12" t="str">
        <f aca="false">IF($A192="","",IF($H192&lt;=$G192,"REPOR","OK"))</f>
        <v/>
      </c>
      <c r="J192" s="13" t="str">
        <f aca="false">IF($A192="","",IF($H192="","",$H192*$F192))</f>
        <v/>
      </c>
    </row>
    <row r="193" customFormat="false" ht="15" hidden="false" customHeight="false" outlineLevel="0" collapsed="false">
      <c r="A193" s="14"/>
      <c r="B193" s="14"/>
      <c r="C193" s="14"/>
      <c r="D193" s="14"/>
      <c r="E193" s="14"/>
      <c r="F193" s="15"/>
      <c r="G193" s="14"/>
      <c r="H193" s="11" t="str">
        <f aca="false">IF($A193="","",SUMIFS(Entradas!$F$4:$F$303,Entradas!$B$4:$B$303,$A193)-SUMIFS(Saídas!$D$4:$D$303,Saídas!$B$4:$B$303,$A193))</f>
        <v/>
      </c>
      <c r="I193" s="12" t="str">
        <f aca="false">IF($A193="","",IF($H193&lt;=$G193,"REPOR","OK"))</f>
        <v/>
      </c>
      <c r="J193" s="13" t="str">
        <f aca="false">IF($A193="","",IF($H193="","",$H193*$F193))</f>
        <v/>
      </c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5"/>
      <c r="G194" s="14"/>
      <c r="H194" s="11" t="str">
        <f aca="false">IF($A194="","",SUMIFS(Entradas!$F$4:$F$303,Entradas!$B$4:$B$303,$A194)-SUMIFS(Saídas!$D$4:$D$303,Saídas!$B$4:$B$303,$A194))</f>
        <v/>
      </c>
      <c r="I194" s="12" t="str">
        <f aca="false">IF($A194="","",IF($H194&lt;=$G194,"REPOR","OK"))</f>
        <v/>
      </c>
      <c r="J194" s="13" t="str">
        <f aca="false">IF($A194="","",IF($H194="","",$H194*$F194))</f>
        <v/>
      </c>
    </row>
    <row r="195" customFormat="false" ht="15" hidden="false" customHeight="false" outlineLevel="0" collapsed="false">
      <c r="A195" s="14"/>
      <c r="B195" s="14"/>
      <c r="C195" s="14"/>
      <c r="D195" s="14"/>
      <c r="E195" s="14"/>
      <c r="F195" s="15"/>
      <c r="G195" s="14"/>
      <c r="H195" s="11" t="str">
        <f aca="false">IF($A195="","",SUMIFS(Entradas!$F$4:$F$303,Entradas!$B$4:$B$303,$A195)-SUMIFS(Saídas!$D$4:$D$303,Saídas!$B$4:$B$303,$A195))</f>
        <v/>
      </c>
      <c r="I195" s="12" t="str">
        <f aca="false">IF($A195="","",IF($H195&lt;=$G195,"REPOR","OK"))</f>
        <v/>
      </c>
      <c r="J195" s="13" t="str">
        <f aca="false">IF($A195="","",IF($H195="","",$H195*$F195))</f>
        <v/>
      </c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5"/>
      <c r="G196" s="14"/>
      <c r="H196" s="11" t="str">
        <f aca="false">IF($A196="","",SUMIFS(Entradas!$F$4:$F$303,Entradas!$B$4:$B$303,$A196)-SUMIFS(Saídas!$D$4:$D$303,Saídas!$B$4:$B$303,$A196))</f>
        <v/>
      </c>
      <c r="I196" s="12" t="str">
        <f aca="false">IF($A196="","",IF($H196&lt;=$G196,"REPOR","OK"))</f>
        <v/>
      </c>
      <c r="J196" s="13" t="str">
        <f aca="false">IF($A196="","",IF($H196="","",$H196*$F196))</f>
        <v/>
      </c>
    </row>
    <row r="197" customFormat="false" ht="15" hidden="false" customHeight="false" outlineLevel="0" collapsed="false">
      <c r="A197" s="14"/>
      <c r="B197" s="14"/>
      <c r="C197" s="14"/>
      <c r="D197" s="14"/>
      <c r="E197" s="14"/>
      <c r="F197" s="15"/>
      <c r="G197" s="14"/>
      <c r="H197" s="11" t="str">
        <f aca="false">IF($A197="","",SUMIFS(Entradas!$F$4:$F$303,Entradas!$B$4:$B$303,$A197)-SUMIFS(Saídas!$D$4:$D$303,Saídas!$B$4:$B$303,$A197))</f>
        <v/>
      </c>
      <c r="I197" s="12" t="str">
        <f aca="false">IF($A197="","",IF($H197&lt;=$G197,"REPOR","OK"))</f>
        <v/>
      </c>
      <c r="J197" s="13" t="str">
        <f aca="false">IF($A197="","",IF($H197="","",$H197*$F197))</f>
        <v/>
      </c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5"/>
      <c r="G198" s="14"/>
      <c r="H198" s="11" t="str">
        <f aca="false">IF($A198="","",SUMIFS(Entradas!$F$4:$F$303,Entradas!$B$4:$B$303,$A198)-SUMIFS(Saídas!$D$4:$D$303,Saídas!$B$4:$B$303,$A198))</f>
        <v/>
      </c>
      <c r="I198" s="12" t="str">
        <f aca="false">IF($A198="","",IF($H198&lt;=$G198,"REPOR","OK"))</f>
        <v/>
      </c>
      <c r="J198" s="13" t="str">
        <f aca="false">IF($A198="","",IF($H198="","",$H198*$F198))</f>
        <v/>
      </c>
    </row>
    <row r="199" customFormat="false" ht="15" hidden="false" customHeight="false" outlineLevel="0" collapsed="false">
      <c r="A199" s="14"/>
      <c r="B199" s="14"/>
      <c r="C199" s="14"/>
      <c r="D199" s="14"/>
      <c r="E199" s="14"/>
      <c r="F199" s="15"/>
      <c r="G199" s="14"/>
      <c r="H199" s="11" t="str">
        <f aca="false">IF($A199="","",SUMIFS(Entradas!$F$4:$F$303,Entradas!$B$4:$B$303,$A199)-SUMIFS(Saídas!$D$4:$D$303,Saídas!$B$4:$B$303,$A199))</f>
        <v/>
      </c>
      <c r="I199" s="12" t="str">
        <f aca="false">IF($A199="","",IF($H199&lt;=$G199,"REPOR","OK"))</f>
        <v/>
      </c>
      <c r="J199" s="13" t="str">
        <f aca="false">IF($A199="","",IF($H199="","",$H199*$F199))</f>
        <v/>
      </c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5"/>
      <c r="G200" s="14"/>
      <c r="H200" s="11" t="str">
        <f aca="false">IF($A200="","",SUMIFS(Entradas!$F$4:$F$303,Entradas!$B$4:$B$303,$A200)-SUMIFS(Saídas!$D$4:$D$303,Saídas!$B$4:$B$303,$A200))</f>
        <v/>
      </c>
      <c r="I200" s="12" t="str">
        <f aca="false">IF($A200="","",IF($H200&lt;=$G200,"REPOR","OK"))</f>
        <v/>
      </c>
      <c r="J200" s="13" t="str">
        <f aca="false">IF($A200="","",IF($H200="","",$H200*$F200))</f>
        <v/>
      </c>
    </row>
    <row r="201" customFormat="false" ht="15" hidden="false" customHeight="false" outlineLevel="0" collapsed="false">
      <c r="A201" s="14"/>
      <c r="B201" s="14"/>
      <c r="C201" s="14"/>
      <c r="D201" s="14"/>
      <c r="E201" s="14"/>
      <c r="F201" s="15"/>
      <c r="G201" s="14"/>
      <c r="H201" s="11" t="str">
        <f aca="false">IF($A201="","",SUMIFS(Entradas!$F$4:$F$303,Entradas!$B$4:$B$303,$A201)-SUMIFS(Saídas!$D$4:$D$303,Saídas!$B$4:$B$303,$A201))</f>
        <v/>
      </c>
      <c r="I201" s="12" t="str">
        <f aca="false">IF($A201="","",IF($H201&lt;=$G201,"REPOR","OK"))</f>
        <v/>
      </c>
      <c r="J201" s="13" t="str">
        <f aca="false">IF($A201="","",IF($H201="","",$H201*$F201))</f>
        <v/>
      </c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5"/>
      <c r="G202" s="14"/>
      <c r="H202" s="11" t="str">
        <f aca="false">IF($A202="","",SUMIFS(Entradas!$F$4:$F$303,Entradas!$B$4:$B$303,$A202)-SUMIFS(Saídas!$D$4:$D$303,Saídas!$B$4:$B$303,$A202))</f>
        <v/>
      </c>
      <c r="I202" s="12" t="str">
        <f aca="false">IF($A202="","",IF($H202&lt;=$G202,"REPOR","OK"))</f>
        <v/>
      </c>
      <c r="J202" s="13" t="str">
        <f aca="false">IF($A202="","",IF($H202="","",$H202*$F202))</f>
        <v/>
      </c>
    </row>
    <row r="203" customFormat="false" ht="15" hidden="false" customHeight="false" outlineLevel="0" collapsed="false">
      <c r="A203" s="14"/>
      <c r="B203" s="14"/>
      <c r="C203" s="14"/>
      <c r="D203" s="14"/>
      <c r="E203" s="14"/>
      <c r="F203" s="15"/>
      <c r="G203" s="14"/>
      <c r="H203" s="11" t="str">
        <f aca="false">IF($A203="","",SUMIFS(Entradas!$F$4:$F$303,Entradas!$B$4:$B$303,$A203)-SUMIFS(Saídas!$D$4:$D$303,Saídas!$B$4:$B$303,$A203))</f>
        <v/>
      </c>
      <c r="I203" s="12" t="str">
        <f aca="false">IF($A203="","",IF($H203&lt;=$G203,"REPOR","OK"))</f>
        <v/>
      </c>
      <c r="J203" s="13" t="str">
        <f aca="false">IF($A203="","",IF($H203="","",$H203*$F203))</f>
        <v/>
      </c>
    </row>
  </sheetData>
  <mergeCells count="2">
    <mergeCell ref="A1:J1"/>
    <mergeCell ref="A2:J2"/>
  </mergeCells>
  <conditionalFormatting sqref="I4:I203">
    <cfRule type="cellIs" priority="2" operator="equal" aboveAverage="0" equalAverage="0" bottom="0" percent="0" rank="0" text="" dxfId="0">
      <formula>"REPOR"</formula>
    </cfRule>
    <cfRule type="cellIs" priority="3" operator="equal" aboveAverage="0" equalAverage="0" bottom="0" percent="0" rank="0" text="" dxfId="1">
      <formula>"OK"</formula>
    </cfRule>
  </conditionalFormatting>
  <dataValidations count="1">
    <dataValidation allowBlank="true" errorStyle="stop" operator="between" showDropDown="false" showErrorMessage="false" showInputMessage="false" sqref="C4:C203" type="list">
      <formula1>"Injetáveis,Cosméticos,Medicamentos,Descartáveis,Higiene/Limpeza,Escritório,Outros"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K3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32"/>
    <col collapsed="false" customWidth="true" hidden="false" outlineLevel="0" max="6" min="4" style="0" width="12"/>
    <col collapsed="false" customWidth="true" hidden="false" outlineLevel="0" max="8" min="7" style="0" width="14"/>
    <col collapsed="false" customWidth="true" hidden="false" outlineLevel="0" max="9" min="9" style="0" width="20"/>
    <col collapsed="false" customWidth="true" hidden="false" outlineLevel="0" max="10" min="10" style="0" width="12"/>
    <col collapsed="false" customWidth="true" hidden="false" outlineLevel="0" max="11" min="11" style="0" width="20"/>
  </cols>
  <sheetData>
    <row r="1" customFormat="false" ht="27.75" hidden="false" customHeight="true" outlineLevel="0" collapsed="false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true" outlineLevel="0" collapsed="false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30" hidden="false" customHeight="true" outlineLevel="0" collapsed="false">
      <c r="A3" s="8" t="s">
        <v>66</v>
      </c>
      <c r="B3" s="8" t="s">
        <v>24</v>
      </c>
      <c r="C3" s="8" t="s">
        <v>67</v>
      </c>
      <c r="D3" s="8" t="s">
        <v>68</v>
      </c>
      <c r="E3" s="8" t="s">
        <v>69</v>
      </c>
      <c r="F3" s="8" t="s">
        <v>70</v>
      </c>
      <c r="G3" s="8" t="s">
        <v>29</v>
      </c>
      <c r="H3" s="8" t="s">
        <v>71</v>
      </c>
      <c r="I3" s="8" t="s">
        <v>72</v>
      </c>
      <c r="J3" s="8" t="s">
        <v>73</v>
      </c>
      <c r="K3" s="8" t="s">
        <v>74</v>
      </c>
    </row>
    <row r="4" customFormat="false" ht="15" hidden="false" customHeight="false" outlineLevel="0" collapsed="false">
      <c r="A4" s="16" t="n">
        <v>46175</v>
      </c>
      <c r="B4" s="9" t="s">
        <v>34</v>
      </c>
      <c r="C4" s="11" t="str">
        <f aca="false">IF($B4="","",IFERROR(INDEX(Produtos!$B$4:$B$203,MATCH($B4,Produtos!$A$4:$A$203,0)),"código não cadastrado"))</f>
        <v>Toxina botulínica 100U</v>
      </c>
      <c r="D4" s="9" t="s">
        <v>75</v>
      </c>
      <c r="E4" s="16" t="n">
        <v>46415</v>
      </c>
      <c r="F4" s="9" t="n">
        <v>4</v>
      </c>
      <c r="G4" s="10" t="n">
        <v>890</v>
      </c>
      <c r="H4" s="13" t="n">
        <f aca="false">IF($F4="","",$F4*$G4)</f>
        <v>3560</v>
      </c>
      <c r="I4" s="9" t="s">
        <v>76</v>
      </c>
      <c r="J4" s="17" t="n">
        <f aca="true">IF($E4="","",$E4-TODAY())</f>
        <v>200</v>
      </c>
      <c r="K4" s="11" t="str">
        <f aca="true">IF($E4="","",IF($E4&lt;TODAY(),"VENCIDO",IF($E4-TODAY()&lt;=30,"VENCE EM ATÉ 30 DIAS",IF($E4-TODAY()&lt;=90,"VENCE EM ATÉ 90 DIAS","OK"))))</f>
        <v>OK</v>
      </c>
    </row>
    <row r="5" customFormat="false" ht="15" hidden="false" customHeight="false" outlineLevel="0" collapsed="false">
      <c r="A5" s="16" t="n">
        <v>46180</v>
      </c>
      <c r="B5" s="9" t="s">
        <v>39</v>
      </c>
      <c r="C5" s="11" t="str">
        <f aca="false">IF($B5="","",IFERROR(INDEX(Produtos!$B$4:$B$203,MATCH($B5,Produtos!$A$4:$A$203,0)),"código não cadastrado"))</f>
        <v>Ácido hialurônico 1 ml</v>
      </c>
      <c r="D5" s="9" t="s">
        <v>77</v>
      </c>
      <c r="E5" s="16" t="n">
        <v>46240</v>
      </c>
      <c r="F5" s="9" t="n">
        <v>6</v>
      </c>
      <c r="G5" s="10" t="n">
        <v>420</v>
      </c>
      <c r="H5" s="13" t="n">
        <f aca="false">IF($F5="","",$F5*$G5)</f>
        <v>2520</v>
      </c>
      <c r="I5" s="9" t="s">
        <v>76</v>
      </c>
      <c r="J5" s="17" t="n">
        <f aca="true">IF($E5="","",$E5-TODAY())</f>
        <v>25</v>
      </c>
      <c r="K5" s="11" t="str">
        <f aca="true">IF($E5="","",IF($E5&lt;TODAY(),"VENCIDO",IF($E5-TODAY()&lt;=30,"VENCE EM ATÉ 30 DIAS",IF($E5-TODAY()&lt;=90,"VENCE EM ATÉ 90 DIAS","OK"))))</f>
        <v>VENCE EM ATÉ 30 DIAS</v>
      </c>
    </row>
    <row r="6" customFormat="false" ht="15" hidden="false" customHeight="false" outlineLevel="0" collapsed="false">
      <c r="A6" s="16" t="n">
        <v>46125</v>
      </c>
      <c r="B6" s="9" t="s">
        <v>46</v>
      </c>
      <c r="C6" s="11" t="str">
        <f aca="false">IF($B6="","",IFERROR(INDEX(Produtos!$B$4:$B$203,MATCH($B6,Produtos!$A$4:$A$203,0)),"código não cadastrado"))</f>
        <v>Pomada anestésica 30 g</v>
      </c>
      <c r="D6" s="9" t="s">
        <v>78</v>
      </c>
      <c r="E6" s="16" t="n">
        <v>46210</v>
      </c>
      <c r="F6" s="9" t="n">
        <v>6</v>
      </c>
      <c r="G6" s="10" t="n">
        <v>55</v>
      </c>
      <c r="H6" s="13" t="n">
        <f aca="false">IF($F6="","",$F6*$G6)</f>
        <v>330</v>
      </c>
      <c r="I6" s="9" t="s">
        <v>79</v>
      </c>
      <c r="J6" s="17" t="n">
        <f aca="true">IF($E6="","",$E6-TODAY())</f>
        <v>-5</v>
      </c>
      <c r="K6" s="11" t="str">
        <f aca="true">IF($E6="","",IF($E6&lt;TODAY(),"VENCIDO",IF($E6-TODAY()&lt;=30,"VENCE EM ATÉ 30 DIAS",IF($E6-TODAY()&lt;=90,"VENCE EM ATÉ 90 DIAS","OK"))))</f>
        <v>VENCIDO</v>
      </c>
    </row>
    <row r="7" customFormat="false" ht="15" hidden="false" customHeight="false" outlineLevel="0" collapsed="false">
      <c r="A7" s="16" t="n">
        <v>46195</v>
      </c>
      <c r="B7" s="9" t="s">
        <v>51</v>
      </c>
      <c r="C7" s="11" t="str">
        <f aca="false">IF($B7="","",IFERROR(INDEX(Produtos!$B$4:$B$203,MATCH($B7,Produtos!$A$4:$A$203,0)),"código não cadastrado"))</f>
        <v>Luva nitrílica M (cx 100)</v>
      </c>
      <c r="D7" s="9" t="s">
        <v>80</v>
      </c>
      <c r="E7" s="16" t="n">
        <v>46915</v>
      </c>
      <c r="F7" s="9" t="n">
        <v>8</v>
      </c>
      <c r="G7" s="10" t="n">
        <v>42</v>
      </c>
      <c r="H7" s="13" t="n">
        <f aca="false">IF($F7="","",$F7*$G7)</f>
        <v>336</v>
      </c>
      <c r="I7" s="9" t="s">
        <v>81</v>
      </c>
      <c r="J7" s="17" t="n">
        <f aca="true">IF($E7="","",$E7-TODAY())</f>
        <v>700</v>
      </c>
      <c r="K7" s="11" t="str">
        <f aca="true">IF($E7="","",IF($E7&lt;TODAY(),"VENCIDO",IF($E7-TODAY()&lt;=30,"VENCE EM ATÉ 30 DIAS",IF($E7-TODAY()&lt;=90,"VENCE EM ATÉ 90 DIAS","OK"))))</f>
        <v>OK</v>
      </c>
    </row>
    <row r="8" customFormat="false" ht="15" hidden="false" customHeight="false" outlineLevel="0" collapsed="false">
      <c r="A8" s="16" t="n">
        <v>46195</v>
      </c>
      <c r="B8" s="9" t="s">
        <v>56</v>
      </c>
      <c r="C8" s="11" t="str">
        <f aca="false">IF($B8="","",IFERROR(INDEX(Produtos!$B$4:$B$203,MATCH($B8,Produtos!$A$4:$A$203,0)),"código não cadastrado"))</f>
        <v>Agulha 30G (cx 100)</v>
      </c>
      <c r="D8" s="9" t="s">
        <v>80</v>
      </c>
      <c r="E8" s="16" t="n">
        <v>46915</v>
      </c>
      <c r="F8" s="9" t="n">
        <v>5</v>
      </c>
      <c r="G8" s="10" t="n">
        <v>28</v>
      </c>
      <c r="H8" s="13" t="n">
        <f aca="false">IF($F8="","",$F8*$G8)</f>
        <v>140</v>
      </c>
      <c r="I8" s="9" t="s">
        <v>81</v>
      </c>
      <c r="J8" s="17" t="n">
        <f aca="true">IF($E8="","",$E8-TODAY())</f>
        <v>700</v>
      </c>
      <c r="K8" s="11" t="str">
        <f aca="true">IF($E8="","",IF($E8&lt;TODAY(),"VENCIDO",IF($E8-TODAY()&lt;=30,"VENCE EM ATÉ 30 DIAS",IF($E8-TODAY()&lt;=90,"VENCE EM ATÉ 90 DIAS","OK"))))</f>
        <v>OK</v>
      </c>
    </row>
    <row r="9" customFormat="false" ht="15" hidden="false" customHeight="false" outlineLevel="0" collapsed="false">
      <c r="A9" s="16" t="n">
        <v>46197</v>
      </c>
      <c r="B9" s="9" t="s">
        <v>58</v>
      </c>
      <c r="C9" s="11" t="str">
        <f aca="false">IF($B9="","",IFERROR(INDEX(Produtos!$B$4:$B$203,MATCH($B9,Produtos!$A$4:$A$203,0)),"código não cadastrado"))</f>
        <v>Gaze estéril (pct 500)</v>
      </c>
      <c r="D9" s="9" t="s">
        <v>80</v>
      </c>
      <c r="E9" s="16" t="n">
        <v>46715</v>
      </c>
      <c r="F9" s="9" t="n">
        <v>6</v>
      </c>
      <c r="G9" s="10" t="n">
        <v>31</v>
      </c>
      <c r="H9" s="13" t="n">
        <f aca="false">IF($F9="","",$F9*$G9)</f>
        <v>186</v>
      </c>
      <c r="I9" s="9" t="s">
        <v>81</v>
      </c>
      <c r="J9" s="17" t="n">
        <f aca="true">IF($E9="","",$E9-TODAY())</f>
        <v>500</v>
      </c>
      <c r="K9" s="11" t="str">
        <f aca="true">IF($E9="","",IF($E9&lt;TODAY(),"VENCIDO",IF($E9-TODAY()&lt;=30,"VENCE EM ATÉ 30 DIAS",IF($E9-TODAY()&lt;=90,"VENCE EM ATÉ 90 DIAS","OK"))))</f>
        <v>OK</v>
      </c>
    </row>
    <row r="10" customFormat="false" ht="15" hidden="false" customHeight="false" outlineLevel="0" collapsed="false">
      <c r="A10" s="16" t="n">
        <v>46200</v>
      </c>
      <c r="B10" s="9" t="s">
        <v>61</v>
      </c>
      <c r="C10" s="11" t="str">
        <f aca="false">IF($B10="","",IFERROR(INDEX(Produtos!$B$4:$B$203,MATCH($B10,Produtos!$A$4:$A$203,0)),"código não cadastrado"))</f>
        <v>Clorexidina 2% 1 L</v>
      </c>
      <c r="D10" s="9" t="s">
        <v>82</v>
      </c>
      <c r="E10" s="16" t="n">
        <v>46515</v>
      </c>
      <c r="F10" s="9" t="n">
        <v>5</v>
      </c>
      <c r="G10" s="10" t="n">
        <v>24</v>
      </c>
      <c r="H10" s="13" t="n">
        <f aca="false">IF($F10="","",$F10*$G10)</f>
        <v>120</v>
      </c>
      <c r="I10" s="9" t="s">
        <v>83</v>
      </c>
      <c r="J10" s="17" t="n">
        <f aca="true">IF($E10="","",$E10-TODAY())</f>
        <v>300</v>
      </c>
      <c r="K10" s="11" t="str">
        <f aca="true">IF($E10="","",IF($E10&lt;TODAY(),"VENCIDO",IF($E10-TODAY()&lt;=30,"VENCE EM ATÉ 30 DIAS",IF($E10-TODAY()&lt;=90,"VENCE EM ATÉ 90 DIAS","OK"))))</f>
        <v>OK</v>
      </c>
    </row>
    <row r="11" customFormat="false" ht="15" hidden="false" customHeight="false" outlineLevel="0" collapsed="false">
      <c r="A11" s="16" t="n">
        <v>46205</v>
      </c>
      <c r="B11" s="9" t="s">
        <v>42</v>
      </c>
      <c r="C11" s="11" t="str">
        <f aca="false">IF($B11="","",IFERROR(INDEX(Produtos!$B$4:$B$203,MATCH($B11,Produtos!$A$4:$A$203,0)),"código não cadastrado"))</f>
        <v>Fio de PDO liso</v>
      </c>
      <c r="D11" s="9" t="s">
        <v>84</v>
      </c>
      <c r="E11" s="16" t="n">
        <v>46615</v>
      </c>
      <c r="F11" s="9" t="n">
        <v>30</v>
      </c>
      <c r="G11" s="10" t="n">
        <v>38</v>
      </c>
      <c r="H11" s="13" t="n">
        <f aca="false">IF($F11="","",$F11*$G11)</f>
        <v>1140</v>
      </c>
      <c r="I11" s="9" t="s">
        <v>85</v>
      </c>
      <c r="J11" s="17" t="n">
        <f aca="true">IF($E11="","",$E11-TODAY())</f>
        <v>400</v>
      </c>
      <c r="K11" s="11" t="str">
        <f aca="true">IF($E11="","",IF($E11&lt;TODAY(),"VENCIDO",IF($E11-TODAY()&lt;=30,"VENCE EM ATÉ 30 DIAS",IF($E11-TODAY()&lt;=90,"VENCE EM ATÉ 90 DIAS","OK"))))</f>
        <v>OK</v>
      </c>
    </row>
    <row r="12" customFormat="false" ht="15" hidden="false" customHeight="false" outlineLevel="0" collapsed="false">
      <c r="A12" s="18"/>
      <c r="B12" s="14"/>
      <c r="C12" s="11" t="str">
        <f aca="false">IF($B12="","",IFERROR(INDEX(Produtos!$B$4:$B$203,MATCH($B12,Produtos!$A$4:$A$203,0)),"código não cadastrado"))</f>
        <v/>
      </c>
      <c r="D12" s="14"/>
      <c r="E12" s="18"/>
      <c r="F12" s="14"/>
      <c r="G12" s="15"/>
      <c r="H12" s="13" t="str">
        <f aca="false">IF($F12="","",$F12*$G12)</f>
        <v/>
      </c>
      <c r="I12" s="14"/>
      <c r="J12" s="17" t="str">
        <f aca="true">IF($E12="","",$E12-TODAY())</f>
        <v/>
      </c>
      <c r="K12" s="11" t="str">
        <f aca="true">IF($E12="","",IF($E12&lt;TODAY(),"VENCIDO",IF($E12-TODAY()&lt;=30,"VENCE EM ATÉ 30 DIAS",IF($E12-TODAY()&lt;=90,"VENCE EM ATÉ 90 DIAS","OK"))))</f>
        <v/>
      </c>
    </row>
    <row r="13" customFormat="false" ht="15" hidden="false" customHeight="false" outlineLevel="0" collapsed="false">
      <c r="A13" s="18"/>
      <c r="B13" s="14"/>
      <c r="C13" s="11" t="str">
        <f aca="false">IF($B13="","",IFERROR(INDEX(Produtos!$B$4:$B$203,MATCH($B13,Produtos!$A$4:$A$203,0)),"código não cadastrado"))</f>
        <v/>
      </c>
      <c r="D13" s="14"/>
      <c r="E13" s="18"/>
      <c r="F13" s="14"/>
      <c r="G13" s="15"/>
      <c r="H13" s="13" t="str">
        <f aca="false">IF($F13="","",$F13*$G13)</f>
        <v/>
      </c>
      <c r="I13" s="14"/>
      <c r="J13" s="17" t="str">
        <f aca="true">IF($E13="","",$E13-TODAY())</f>
        <v/>
      </c>
      <c r="K13" s="11" t="str">
        <f aca="true">IF($E13="","",IF($E13&lt;TODAY(),"VENCIDO",IF($E13-TODAY()&lt;=30,"VENCE EM ATÉ 30 DIAS",IF($E13-TODAY()&lt;=90,"VENCE EM ATÉ 90 DIAS","OK"))))</f>
        <v/>
      </c>
    </row>
    <row r="14" customFormat="false" ht="15" hidden="false" customHeight="false" outlineLevel="0" collapsed="false">
      <c r="A14" s="18"/>
      <c r="B14" s="14"/>
      <c r="C14" s="11" t="str">
        <f aca="false">IF($B14="","",IFERROR(INDEX(Produtos!$B$4:$B$203,MATCH($B14,Produtos!$A$4:$A$203,0)),"código não cadastrado"))</f>
        <v/>
      </c>
      <c r="D14" s="14"/>
      <c r="E14" s="18"/>
      <c r="F14" s="14"/>
      <c r="G14" s="15"/>
      <c r="H14" s="13" t="str">
        <f aca="false">IF($F14="","",$F14*$G14)</f>
        <v/>
      </c>
      <c r="I14" s="14"/>
      <c r="J14" s="17" t="str">
        <f aca="true">IF($E14="","",$E14-TODAY())</f>
        <v/>
      </c>
      <c r="K14" s="11" t="str">
        <f aca="true">IF($E14="","",IF($E14&lt;TODAY(),"VENCIDO",IF($E14-TODAY()&lt;=30,"VENCE EM ATÉ 30 DIAS",IF($E14-TODAY()&lt;=90,"VENCE EM ATÉ 90 DIAS","OK"))))</f>
        <v/>
      </c>
    </row>
    <row r="15" customFormat="false" ht="15" hidden="false" customHeight="false" outlineLevel="0" collapsed="false">
      <c r="A15" s="18"/>
      <c r="B15" s="14"/>
      <c r="C15" s="11" t="str">
        <f aca="false">IF($B15="","",IFERROR(INDEX(Produtos!$B$4:$B$203,MATCH($B15,Produtos!$A$4:$A$203,0)),"código não cadastrado"))</f>
        <v/>
      </c>
      <c r="D15" s="14"/>
      <c r="E15" s="18"/>
      <c r="F15" s="14"/>
      <c r="G15" s="15"/>
      <c r="H15" s="13" t="str">
        <f aca="false">IF($F15="","",$F15*$G15)</f>
        <v/>
      </c>
      <c r="I15" s="14"/>
      <c r="J15" s="17" t="str">
        <f aca="true">IF($E15="","",$E15-TODAY())</f>
        <v/>
      </c>
      <c r="K15" s="11" t="str">
        <f aca="true">IF($E15="","",IF($E15&lt;TODAY(),"VENCIDO",IF($E15-TODAY()&lt;=30,"VENCE EM ATÉ 30 DIAS",IF($E15-TODAY()&lt;=90,"VENCE EM ATÉ 90 DIAS","OK"))))</f>
        <v/>
      </c>
    </row>
    <row r="16" customFormat="false" ht="15" hidden="false" customHeight="false" outlineLevel="0" collapsed="false">
      <c r="A16" s="18"/>
      <c r="B16" s="14"/>
      <c r="C16" s="11" t="str">
        <f aca="false">IF($B16="","",IFERROR(INDEX(Produtos!$B$4:$B$203,MATCH($B16,Produtos!$A$4:$A$203,0)),"código não cadastrado"))</f>
        <v/>
      </c>
      <c r="D16" s="14"/>
      <c r="E16" s="18"/>
      <c r="F16" s="14"/>
      <c r="G16" s="15"/>
      <c r="H16" s="13" t="str">
        <f aca="false">IF($F16="","",$F16*$G16)</f>
        <v/>
      </c>
      <c r="I16" s="14"/>
      <c r="J16" s="17" t="str">
        <f aca="true">IF($E16="","",$E16-TODAY())</f>
        <v/>
      </c>
      <c r="K16" s="11" t="str">
        <f aca="true">IF($E16="","",IF($E16&lt;TODAY(),"VENCIDO",IF($E16-TODAY()&lt;=30,"VENCE EM ATÉ 30 DIAS",IF($E16-TODAY()&lt;=90,"VENCE EM ATÉ 90 DIAS","OK"))))</f>
        <v/>
      </c>
    </row>
    <row r="17" customFormat="false" ht="15" hidden="false" customHeight="false" outlineLevel="0" collapsed="false">
      <c r="A17" s="18"/>
      <c r="B17" s="14"/>
      <c r="C17" s="11" t="str">
        <f aca="false">IF($B17="","",IFERROR(INDEX(Produtos!$B$4:$B$203,MATCH($B17,Produtos!$A$4:$A$203,0)),"código não cadastrado"))</f>
        <v/>
      </c>
      <c r="D17" s="14"/>
      <c r="E17" s="18"/>
      <c r="F17" s="14"/>
      <c r="G17" s="15"/>
      <c r="H17" s="13" t="str">
        <f aca="false">IF($F17="","",$F17*$G17)</f>
        <v/>
      </c>
      <c r="I17" s="14"/>
      <c r="J17" s="17" t="str">
        <f aca="true">IF($E17="","",$E17-TODAY())</f>
        <v/>
      </c>
      <c r="K17" s="11" t="str">
        <f aca="true">IF($E17="","",IF($E17&lt;TODAY(),"VENCIDO",IF($E17-TODAY()&lt;=30,"VENCE EM ATÉ 30 DIAS",IF($E17-TODAY()&lt;=90,"VENCE EM ATÉ 90 DIAS","OK"))))</f>
        <v/>
      </c>
    </row>
    <row r="18" customFormat="false" ht="15" hidden="false" customHeight="false" outlineLevel="0" collapsed="false">
      <c r="A18" s="18"/>
      <c r="B18" s="14"/>
      <c r="C18" s="11" t="str">
        <f aca="false">IF($B18="","",IFERROR(INDEX(Produtos!$B$4:$B$203,MATCH($B18,Produtos!$A$4:$A$203,0)),"código não cadastrado"))</f>
        <v/>
      </c>
      <c r="D18" s="14"/>
      <c r="E18" s="18"/>
      <c r="F18" s="14"/>
      <c r="G18" s="15"/>
      <c r="H18" s="13" t="str">
        <f aca="false">IF($F18="","",$F18*$G18)</f>
        <v/>
      </c>
      <c r="I18" s="14"/>
      <c r="J18" s="17" t="str">
        <f aca="true">IF($E18="","",$E18-TODAY())</f>
        <v/>
      </c>
      <c r="K18" s="11" t="str">
        <f aca="true">IF($E18="","",IF($E18&lt;TODAY(),"VENCIDO",IF($E18-TODAY()&lt;=30,"VENCE EM ATÉ 30 DIAS",IF($E18-TODAY()&lt;=90,"VENCE EM ATÉ 90 DIAS","OK"))))</f>
        <v/>
      </c>
    </row>
    <row r="19" customFormat="false" ht="15" hidden="false" customHeight="false" outlineLevel="0" collapsed="false">
      <c r="A19" s="18"/>
      <c r="B19" s="14"/>
      <c r="C19" s="11" t="str">
        <f aca="false">IF($B19="","",IFERROR(INDEX(Produtos!$B$4:$B$203,MATCH($B19,Produtos!$A$4:$A$203,0)),"código não cadastrado"))</f>
        <v/>
      </c>
      <c r="D19" s="14"/>
      <c r="E19" s="18"/>
      <c r="F19" s="14"/>
      <c r="G19" s="15"/>
      <c r="H19" s="13" t="str">
        <f aca="false">IF($F19="","",$F19*$G19)</f>
        <v/>
      </c>
      <c r="I19" s="14"/>
      <c r="J19" s="17" t="str">
        <f aca="true">IF($E19="","",$E19-TODAY())</f>
        <v/>
      </c>
      <c r="K19" s="11" t="str">
        <f aca="true">IF($E19="","",IF($E19&lt;TODAY(),"VENCIDO",IF($E19-TODAY()&lt;=30,"VENCE EM ATÉ 30 DIAS",IF($E19-TODAY()&lt;=90,"VENCE EM ATÉ 90 DIAS","OK"))))</f>
        <v/>
      </c>
    </row>
    <row r="20" customFormat="false" ht="15" hidden="false" customHeight="false" outlineLevel="0" collapsed="false">
      <c r="A20" s="18"/>
      <c r="B20" s="14"/>
      <c r="C20" s="11" t="str">
        <f aca="false">IF($B20="","",IFERROR(INDEX(Produtos!$B$4:$B$203,MATCH($B20,Produtos!$A$4:$A$203,0)),"código não cadastrado"))</f>
        <v/>
      </c>
      <c r="D20" s="14"/>
      <c r="E20" s="18"/>
      <c r="F20" s="14"/>
      <c r="G20" s="15"/>
      <c r="H20" s="13" t="str">
        <f aca="false">IF($F20="","",$F20*$G20)</f>
        <v/>
      </c>
      <c r="I20" s="14"/>
      <c r="J20" s="17" t="str">
        <f aca="true">IF($E20="","",$E20-TODAY())</f>
        <v/>
      </c>
      <c r="K20" s="11" t="str">
        <f aca="true">IF($E20="","",IF($E20&lt;TODAY(),"VENCIDO",IF($E20-TODAY()&lt;=30,"VENCE EM ATÉ 30 DIAS",IF($E20-TODAY()&lt;=90,"VENCE EM ATÉ 90 DIAS","OK"))))</f>
        <v/>
      </c>
    </row>
    <row r="21" customFormat="false" ht="15" hidden="false" customHeight="false" outlineLevel="0" collapsed="false">
      <c r="A21" s="18"/>
      <c r="B21" s="14"/>
      <c r="C21" s="11" t="str">
        <f aca="false">IF($B21="","",IFERROR(INDEX(Produtos!$B$4:$B$203,MATCH($B21,Produtos!$A$4:$A$203,0)),"código não cadastrado"))</f>
        <v/>
      </c>
      <c r="D21" s="14"/>
      <c r="E21" s="18"/>
      <c r="F21" s="14"/>
      <c r="G21" s="15"/>
      <c r="H21" s="13" t="str">
        <f aca="false">IF($F21="","",$F21*$G21)</f>
        <v/>
      </c>
      <c r="I21" s="14"/>
      <c r="J21" s="17" t="str">
        <f aca="true">IF($E21="","",$E21-TODAY())</f>
        <v/>
      </c>
      <c r="K21" s="11" t="str">
        <f aca="true">IF($E21="","",IF($E21&lt;TODAY(),"VENCIDO",IF($E21-TODAY()&lt;=30,"VENCE EM ATÉ 30 DIAS",IF($E21-TODAY()&lt;=90,"VENCE EM ATÉ 90 DIAS","OK"))))</f>
        <v/>
      </c>
    </row>
    <row r="22" customFormat="false" ht="15" hidden="false" customHeight="false" outlineLevel="0" collapsed="false">
      <c r="A22" s="18"/>
      <c r="B22" s="14"/>
      <c r="C22" s="11" t="str">
        <f aca="false">IF($B22="","",IFERROR(INDEX(Produtos!$B$4:$B$203,MATCH($B22,Produtos!$A$4:$A$203,0)),"código não cadastrado"))</f>
        <v/>
      </c>
      <c r="D22" s="14"/>
      <c r="E22" s="18"/>
      <c r="F22" s="14"/>
      <c r="G22" s="15"/>
      <c r="H22" s="13" t="str">
        <f aca="false">IF($F22="","",$F22*$G22)</f>
        <v/>
      </c>
      <c r="I22" s="14"/>
      <c r="J22" s="17" t="str">
        <f aca="true">IF($E22="","",$E22-TODAY())</f>
        <v/>
      </c>
      <c r="K22" s="11" t="str">
        <f aca="true">IF($E22="","",IF($E22&lt;TODAY(),"VENCIDO",IF($E22-TODAY()&lt;=30,"VENCE EM ATÉ 30 DIAS",IF($E22-TODAY()&lt;=90,"VENCE EM ATÉ 90 DIAS","OK"))))</f>
        <v/>
      </c>
    </row>
    <row r="23" customFormat="false" ht="15" hidden="false" customHeight="false" outlineLevel="0" collapsed="false">
      <c r="A23" s="18"/>
      <c r="B23" s="14"/>
      <c r="C23" s="11" t="str">
        <f aca="false">IF($B23="","",IFERROR(INDEX(Produtos!$B$4:$B$203,MATCH($B23,Produtos!$A$4:$A$203,0)),"código não cadastrado"))</f>
        <v/>
      </c>
      <c r="D23" s="14"/>
      <c r="E23" s="18"/>
      <c r="F23" s="14"/>
      <c r="G23" s="15"/>
      <c r="H23" s="13" t="str">
        <f aca="false">IF($F23="","",$F23*$G23)</f>
        <v/>
      </c>
      <c r="I23" s="14"/>
      <c r="J23" s="17" t="str">
        <f aca="true">IF($E23="","",$E23-TODAY())</f>
        <v/>
      </c>
      <c r="K23" s="11" t="str">
        <f aca="true">IF($E23="","",IF($E23&lt;TODAY(),"VENCIDO",IF($E23-TODAY()&lt;=30,"VENCE EM ATÉ 30 DIAS",IF($E23-TODAY()&lt;=90,"VENCE EM ATÉ 90 DIAS","OK"))))</f>
        <v/>
      </c>
    </row>
    <row r="24" customFormat="false" ht="15" hidden="false" customHeight="false" outlineLevel="0" collapsed="false">
      <c r="A24" s="18"/>
      <c r="B24" s="14"/>
      <c r="C24" s="11" t="str">
        <f aca="false">IF($B24="","",IFERROR(INDEX(Produtos!$B$4:$B$203,MATCH($B24,Produtos!$A$4:$A$203,0)),"código não cadastrado"))</f>
        <v/>
      </c>
      <c r="D24" s="14"/>
      <c r="E24" s="18"/>
      <c r="F24" s="14"/>
      <c r="G24" s="15"/>
      <c r="H24" s="13" t="str">
        <f aca="false">IF($F24="","",$F24*$G24)</f>
        <v/>
      </c>
      <c r="I24" s="14"/>
      <c r="J24" s="17" t="str">
        <f aca="true">IF($E24="","",$E24-TODAY())</f>
        <v/>
      </c>
      <c r="K24" s="11" t="str">
        <f aca="true">IF($E24="","",IF($E24&lt;TODAY(),"VENCIDO",IF($E24-TODAY()&lt;=30,"VENCE EM ATÉ 30 DIAS",IF($E24-TODAY()&lt;=90,"VENCE EM ATÉ 90 DIAS","OK"))))</f>
        <v/>
      </c>
    </row>
    <row r="25" customFormat="false" ht="15" hidden="false" customHeight="false" outlineLevel="0" collapsed="false">
      <c r="A25" s="18"/>
      <c r="B25" s="14"/>
      <c r="C25" s="11" t="str">
        <f aca="false">IF($B25="","",IFERROR(INDEX(Produtos!$B$4:$B$203,MATCH($B25,Produtos!$A$4:$A$203,0)),"código não cadastrado"))</f>
        <v/>
      </c>
      <c r="D25" s="14"/>
      <c r="E25" s="18"/>
      <c r="F25" s="14"/>
      <c r="G25" s="15"/>
      <c r="H25" s="13" t="str">
        <f aca="false">IF($F25="","",$F25*$G25)</f>
        <v/>
      </c>
      <c r="I25" s="14"/>
      <c r="J25" s="17" t="str">
        <f aca="true">IF($E25="","",$E25-TODAY())</f>
        <v/>
      </c>
      <c r="K25" s="11" t="str">
        <f aca="true">IF($E25="","",IF($E25&lt;TODAY(),"VENCIDO",IF($E25-TODAY()&lt;=30,"VENCE EM ATÉ 30 DIAS",IF($E25-TODAY()&lt;=90,"VENCE EM ATÉ 90 DIAS","OK"))))</f>
        <v/>
      </c>
    </row>
    <row r="26" customFormat="false" ht="15" hidden="false" customHeight="false" outlineLevel="0" collapsed="false">
      <c r="A26" s="18"/>
      <c r="B26" s="14"/>
      <c r="C26" s="11" t="str">
        <f aca="false">IF($B26="","",IFERROR(INDEX(Produtos!$B$4:$B$203,MATCH($B26,Produtos!$A$4:$A$203,0)),"código não cadastrado"))</f>
        <v/>
      </c>
      <c r="D26" s="14"/>
      <c r="E26" s="18"/>
      <c r="F26" s="14"/>
      <c r="G26" s="15"/>
      <c r="H26" s="13" t="str">
        <f aca="false">IF($F26="","",$F26*$G26)</f>
        <v/>
      </c>
      <c r="I26" s="14"/>
      <c r="J26" s="17" t="str">
        <f aca="true">IF($E26="","",$E26-TODAY())</f>
        <v/>
      </c>
      <c r="K26" s="11" t="str">
        <f aca="true">IF($E26="","",IF($E26&lt;TODAY(),"VENCIDO",IF($E26-TODAY()&lt;=30,"VENCE EM ATÉ 30 DIAS",IF($E26-TODAY()&lt;=90,"VENCE EM ATÉ 90 DIAS","OK"))))</f>
        <v/>
      </c>
    </row>
    <row r="27" customFormat="false" ht="15" hidden="false" customHeight="false" outlineLevel="0" collapsed="false">
      <c r="A27" s="18"/>
      <c r="B27" s="14"/>
      <c r="C27" s="11" t="str">
        <f aca="false">IF($B27="","",IFERROR(INDEX(Produtos!$B$4:$B$203,MATCH($B27,Produtos!$A$4:$A$203,0)),"código não cadastrado"))</f>
        <v/>
      </c>
      <c r="D27" s="14"/>
      <c r="E27" s="18"/>
      <c r="F27" s="14"/>
      <c r="G27" s="15"/>
      <c r="H27" s="13" t="str">
        <f aca="false">IF($F27="","",$F27*$G27)</f>
        <v/>
      </c>
      <c r="I27" s="14"/>
      <c r="J27" s="17" t="str">
        <f aca="true">IF($E27="","",$E27-TODAY())</f>
        <v/>
      </c>
      <c r="K27" s="11" t="str">
        <f aca="true">IF($E27="","",IF($E27&lt;TODAY(),"VENCIDO",IF($E27-TODAY()&lt;=30,"VENCE EM ATÉ 30 DIAS",IF($E27-TODAY()&lt;=90,"VENCE EM ATÉ 90 DIAS","OK"))))</f>
        <v/>
      </c>
    </row>
    <row r="28" customFormat="false" ht="15" hidden="false" customHeight="false" outlineLevel="0" collapsed="false">
      <c r="A28" s="18"/>
      <c r="B28" s="14"/>
      <c r="C28" s="11" t="str">
        <f aca="false">IF($B28="","",IFERROR(INDEX(Produtos!$B$4:$B$203,MATCH($B28,Produtos!$A$4:$A$203,0)),"código não cadastrado"))</f>
        <v/>
      </c>
      <c r="D28" s="14"/>
      <c r="E28" s="18"/>
      <c r="F28" s="14"/>
      <c r="G28" s="15"/>
      <c r="H28" s="13" t="str">
        <f aca="false">IF($F28="","",$F28*$G28)</f>
        <v/>
      </c>
      <c r="I28" s="14"/>
      <c r="J28" s="17" t="str">
        <f aca="true">IF($E28="","",$E28-TODAY())</f>
        <v/>
      </c>
      <c r="K28" s="11" t="str">
        <f aca="true">IF($E28="","",IF($E28&lt;TODAY(),"VENCIDO",IF($E28-TODAY()&lt;=30,"VENCE EM ATÉ 30 DIAS",IF($E28-TODAY()&lt;=90,"VENCE EM ATÉ 90 DIAS","OK"))))</f>
        <v/>
      </c>
    </row>
    <row r="29" customFormat="false" ht="15" hidden="false" customHeight="false" outlineLevel="0" collapsed="false">
      <c r="A29" s="18"/>
      <c r="B29" s="14"/>
      <c r="C29" s="11" t="str">
        <f aca="false">IF($B29="","",IFERROR(INDEX(Produtos!$B$4:$B$203,MATCH($B29,Produtos!$A$4:$A$203,0)),"código não cadastrado"))</f>
        <v/>
      </c>
      <c r="D29" s="14"/>
      <c r="E29" s="18"/>
      <c r="F29" s="14"/>
      <c r="G29" s="15"/>
      <c r="H29" s="13" t="str">
        <f aca="false">IF($F29="","",$F29*$G29)</f>
        <v/>
      </c>
      <c r="I29" s="14"/>
      <c r="J29" s="17" t="str">
        <f aca="true">IF($E29="","",$E29-TODAY())</f>
        <v/>
      </c>
      <c r="K29" s="11" t="str">
        <f aca="true">IF($E29="","",IF($E29&lt;TODAY(),"VENCIDO",IF($E29-TODAY()&lt;=30,"VENCE EM ATÉ 30 DIAS",IF($E29-TODAY()&lt;=90,"VENCE EM ATÉ 90 DIAS","OK"))))</f>
        <v/>
      </c>
    </row>
    <row r="30" customFormat="false" ht="15" hidden="false" customHeight="false" outlineLevel="0" collapsed="false">
      <c r="A30" s="18"/>
      <c r="B30" s="14"/>
      <c r="C30" s="11" t="str">
        <f aca="false">IF($B30="","",IFERROR(INDEX(Produtos!$B$4:$B$203,MATCH($B30,Produtos!$A$4:$A$203,0)),"código não cadastrado"))</f>
        <v/>
      </c>
      <c r="D30" s="14"/>
      <c r="E30" s="18"/>
      <c r="F30" s="14"/>
      <c r="G30" s="15"/>
      <c r="H30" s="13" t="str">
        <f aca="false">IF($F30="","",$F30*$G30)</f>
        <v/>
      </c>
      <c r="I30" s="14"/>
      <c r="J30" s="17" t="str">
        <f aca="true">IF($E30="","",$E30-TODAY())</f>
        <v/>
      </c>
      <c r="K30" s="11" t="str">
        <f aca="true">IF($E30="","",IF($E30&lt;TODAY(),"VENCIDO",IF($E30-TODAY()&lt;=30,"VENCE EM ATÉ 30 DIAS",IF($E30-TODAY()&lt;=90,"VENCE EM ATÉ 90 DIAS","OK"))))</f>
        <v/>
      </c>
    </row>
    <row r="31" customFormat="false" ht="15" hidden="false" customHeight="false" outlineLevel="0" collapsed="false">
      <c r="A31" s="18"/>
      <c r="B31" s="14"/>
      <c r="C31" s="11" t="str">
        <f aca="false">IF($B31="","",IFERROR(INDEX(Produtos!$B$4:$B$203,MATCH($B31,Produtos!$A$4:$A$203,0)),"código não cadastrado"))</f>
        <v/>
      </c>
      <c r="D31" s="14"/>
      <c r="E31" s="18"/>
      <c r="F31" s="14"/>
      <c r="G31" s="15"/>
      <c r="H31" s="13" t="str">
        <f aca="false">IF($F31="","",$F31*$G31)</f>
        <v/>
      </c>
      <c r="I31" s="14"/>
      <c r="J31" s="17" t="str">
        <f aca="true">IF($E31="","",$E31-TODAY())</f>
        <v/>
      </c>
      <c r="K31" s="11" t="str">
        <f aca="true">IF($E31="","",IF($E31&lt;TODAY(),"VENCIDO",IF($E31-TODAY()&lt;=30,"VENCE EM ATÉ 30 DIAS",IF($E31-TODAY()&lt;=90,"VENCE EM ATÉ 90 DIAS","OK"))))</f>
        <v/>
      </c>
    </row>
    <row r="32" customFormat="false" ht="15" hidden="false" customHeight="false" outlineLevel="0" collapsed="false">
      <c r="A32" s="18"/>
      <c r="B32" s="14"/>
      <c r="C32" s="11" t="str">
        <f aca="false">IF($B32="","",IFERROR(INDEX(Produtos!$B$4:$B$203,MATCH($B32,Produtos!$A$4:$A$203,0)),"código não cadastrado"))</f>
        <v/>
      </c>
      <c r="D32" s="14"/>
      <c r="E32" s="18"/>
      <c r="F32" s="14"/>
      <c r="G32" s="15"/>
      <c r="H32" s="13" t="str">
        <f aca="false">IF($F32="","",$F32*$G32)</f>
        <v/>
      </c>
      <c r="I32" s="14"/>
      <c r="J32" s="17" t="str">
        <f aca="true">IF($E32="","",$E32-TODAY())</f>
        <v/>
      </c>
      <c r="K32" s="11" t="str">
        <f aca="true">IF($E32="","",IF($E32&lt;TODAY(),"VENCIDO",IF($E32-TODAY()&lt;=30,"VENCE EM ATÉ 30 DIAS",IF($E32-TODAY()&lt;=90,"VENCE EM ATÉ 90 DIAS","OK"))))</f>
        <v/>
      </c>
    </row>
    <row r="33" customFormat="false" ht="15" hidden="false" customHeight="false" outlineLevel="0" collapsed="false">
      <c r="A33" s="18"/>
      <c r="B33" s="14"/>
      <c r="C33" s="11" t="str">
        <f aca="false">IF($B33="","",IFERROR(INDEX(Produtos!$B$4:$B$203,MATCH($B33,Produtos!$A$4:$A$203,0)),"código não cadastrado"))</f>
        <v/>
      </c>
      <c r="D33" s="14"/>
      <c r="E33" s="18"/>
      <c r="F33" s="14"/>
      <c r="G33" s="15"/>
      <c r="H33" s="13" t="str">
        <f aca="false">IF($F33="","",$F33*$G33)</f>
        <v/>
      </c>
      <c r="I33" s="14"/>
      <c r="J33" s="17" t="str">
        <f aca="true">IF($E33="","",$E33-TODAY())</f>
        <v/>
      </c>
      <c r="K33" s="11" t="str">
        <f aca="true">IF($E33="","",IF($E33&lt;TODAY(),"VENCIDO",IF($E33-TODAY()&lt;=30,"VENCE EM ATÉ 30 DIAS",IF($E33-TODAY()&lt;=90,"VENCE EM ATÉ 90 DIAS","OK"))))</f>
        <v/>
      </c>
    </row>
    <row r="34" customFormat="false" ht="15" hidden="false" customHeight="false" outlineLevel="0" collapsed="false">
      <c r="A34" s="18"/>
      <c r="B34" s="14"/>
      <c r="C34" s="11" t="str">
        <f aca="false">IF($B34="","",IFERROR(INDEX(Produtos!$B$4:$B$203,MATCH($B34,Produtos!$A$4:$A$203,0)),"código não cadastrado"))</f>
        <v/>
      </c>
      <c r="D34" s="14"/>
      <c r="E34" s="18"/>
      <c r="F34" s="14"/>
      <c r="G34" s="15"/>
      <c r="H34" s="13" t="str">
        <f aca="false">IF($F34="","",$F34*$G34)</f>
        <v/>
      </c>
      <c r="I34" s="14"/>
      <c r="J34" s="17" t="str">
        <f aca="true">IF($E34="","",$E34-TODAY())</f>
        <v/>
      </c>
      <c r="K34" s="11" t="str">
        <f aca="true">IF($E34="","",IF($E34&lt;TODAY(),"VENCIDO",IF($E34-TODAY()&lt;=30,"VENCE EM ATÉ 30 DIAS",IF($E34-TODAY()&lt;=90,"VENCE EM ATÉ 90 DIAS","OK"))))</f>
        <v/>
      </c>
    </row>
    <row r="35" customFormat="false" ht="15" hidden="false" customHeight="false" outlineLevel="0" collapsed="false">
      <c r="A35" s="18"/>
      <c r="B35" s="14"/>
      <c r="C35" s="11" t="str">
        <f aca="false">IF($B35="","",IFERROR(INDEX(Produtos!$B$4:$B$203,MATCH($B35,Produtos!$A$4:$A$203,0)),"código não cadastrado"))</f>
        <v/>
      </c>
      <c r="D35" s="14"/>
      <c r="E35" s="18"/>
      <c r="F35" s="14"/>
      <c r="G35" s="15"/>
      <c r="H35" s="13" t="str">
        <f aca="false">IF($F35="","",$F35*$G35)</f>
        <v/>
      </c>
      <c r="I35" s="14"/>
      <c r="J35" s="17" t="str">
        <f aca="true">IF($E35="","",$E35-TODAY())</f>
        <v/>
      </c>
      <c r="K35" s="11" t="str">
        <f aca="true">IF($E35="","",IF($E35&lt;TODAY(),"VENCIDO",IF($E35-TODAY()&lt;=30,"VENCE EM ATÉ 30 DIAS",IF($E35-TODAY()&lt;=90,"VENCE EM ATÉ 90 DIAS","OK"))))</f>
        <v/>
      </c>
    </row>
    <row r="36" customFormat="false" ht="15" hidden="false" customHeight="false" outlineLevel="0" collapsed="false">
      <c r="A36" s="18"/>
      <c r="B36" s="14"/>
      <c r="C36" s="11" t="str">
        <f aca="false">IF($B36="","",IFERROR(INDEX(Produtos!$B$4:$B$203,MATCH($B36,Produtos!$A$4:$A$203,0)),"código não cadastrado"))</f>
        <v/>
      </c>
      <c r="D36" s="14"/>
      <c r="E36" s="18"/>
      <c r="F36" s="14"/>
      <c r="G36" s="15"/>
      <c r="H36" s="13" t="str">
        <f aca="false">IF($F36="","",$F36*$G36)</f>
        <v/>
      </c>
      <c r="I36" s="14"/>
      <c r="J36" s="17" t="str">
        <f aca="true">IF($E36="","",$E36-TODAY())</f>
        <v/>
      </c>
      <c r="K36" s="11" t="str">
        <f aca="true">IF($E36="","",IF($E36&lt;TODAY(),"VENCIDO",IF($E36-TODAY()&lt;=30,"VENCE EM ATÉ 30 DIAS",IF($E36-TODAY()&lt;=90,"VENCE EM ATÉ 90 DIAS","OK"))))</f>
        <v/>
      </c>
    </row>
    <row r="37" customFormat="false" ht="15" hidden="false" customHeight="false" outlineLevel="0" collapsed="false">
      <c r="A37" s="18"/>
      <c r="B37" s="14"/>
      <c r="C37" s="11" t="str">
        <f aca="false">IF($B37="","",IFERROR(INDEX(Produtos!$B$4:$B$203,MATCH($B37,Produtos!$A$4:$A$203,0)),"código não cadastrado"))</f>
        <v/>
      </c>
      <c r="D37" s="14"/>
      <c r="E37" s="18"/>
      <c r="F37" s="14"/>
      <c r="G37" s="15"/>
      <c r="H37" s="13" t="str">
        <f aca="false">IF($F37="","",$F37*$G37)</f>
        <v/>
      </c>
      <c r="I37" s="14"/>
      <c r="J37" s="17" t="str">
        <f aca="true">IF($E37="","",$E37-TODAY())</f>
        <v/>
      </c>
      <c r="K37" s="11" t="str">
        <f aca="true">IF($E37="","",IF($E37&lt;TODAY(),"VENCIDO",IF($E37-TODAY()&lt;=30,"VENCE EM ATÉ 30 DIAS",IF($E37-TODAY()&lt;=90,"VENCE EM ATÉ 90 DIAS","OK"))))</f>
        <v/>
      </c>
    </row>
    <row r="38" customFormat="false" ht="15" hidden="false" customHeight="false" outlineLevel="0" collapsed="false">
      <c r="A38" s="18"/>
      <c r="B38" s="14"/>
      <c r="C38" s="11" t="str">
        <f aca="false">IF($B38="","",IFERROR(INDEX(Produtos!$B$4:$B$203,MATCH($B38,Produtos!$A$4:$A$203,0)),"código não cadastrado"))</f>
        <v/>
      </c>
      <c r="D38" s="14"/>
      <c r="E38" s="18"/>
      <c r="F38" s="14"/>
      <c r="G38" s="15"/>
      <c r="H38" s="13" t="str">
        <f aca="false">IF($F38="","",$F38*$G38)</f>
        <v/>
      </c>
      <c r="I38" s="14"/>
      <c r="J38" s="17" t="str">
        <f aca="true">IF($E38="","",$E38-TODAY())</f>
        <v/>
      </c>
      <c r="K38" s="11" t="str">
        <f aca="true">IF($E38="","",IF($E38&lt;TODAY(),"VENCIDO",IF($E38-TODAY()&lt;=30,"VENCE EM ATÉ 30 DIAS",IF($E38-TODAY()&lt;=90,"VENCE EM ATÉ 90 DIAS","OK"))))</f>
        <v/>
      </c>
    </row>
    <row r="39" customFormat="false" ht="15" hidden="false" customHeight="false" outlineLevel="0" collapsed="false">
      <c r="A39" s="18"/>
      <c r="B39" s="14"/>
      <c r="C39" s="11" t="str">
        <f aca="false">IF($B39="","",IFERROR(INDEX(Produtos!$B$4:$B$203,MATCH($B39,Produtos!$A$4:$A$203,0)),"código não cadastrado"))</f>
        <v/>
      </c>
      <c r="D39" s="14"/>
      <c r="E39" s="18"/>
      <c r="F39" s="14"/>
      <c r="G39" s="15"/>
      <c r="H39" s="13" t="str">
        <f aca="false">IF($F39="","",$F39*$G39)</f>
        <v/>
      </c>
      <c r="I39" s="14"/>
      <c r="J39" s="17" t="str">
        <f aca="true">IF($E39="","",$E39-TODAY())</f>
        <v/>
      </c>
      <c r="K39" s="11" t="str">
        <f aca="true">IF($E39="","",IF($E39&lt;TODAY(),"VENCIDO",IF($E39-TODAY()&lt;=30,"VENCE EM ATÉ 30 DIAS",IF($E39-TODAY()&lt;=90,"VENCE EM ATÉ 90 DIAS","OK"))))</f>
        <v/>
      </c>
    </row>
    <row r="40" customFormat="false" ht="15" hidden="false" customHeight="false" outlineLevel="0" collapsed="false">
      <c r="A40" s="18"/>
      <c r="B40" s="14"/>
      <c r="C40" s="11" t="str">
        <f aca="false">IF($B40="","",IFERROR(INDEX(Produtos!$B$4:$B$203,MATCH($B40,Produtos!$A$4:$A$203,0)),"código não cadastrado"))</f>
        <v/>
      </c>
      <c r="D40" s="14"/>
      <c r="E40" s="18"/>
      <c r="F40" s="14"/>
      <c r="G40" s="15"/>
      <c r="H40" s="13" t="str">
        <f aca="false">IF($F40="","",$F40*$G40)</f>
        <v/>
      </c>
      <c r="I40" s="14"/>
      <c r="J40" s="17" t="str">
        <f aca="true">IF($E40="","",$E40-TODAY())</f>
        <v/>
      </c>
      <c r="K40" s="11" t="str">
        <f aca="true">IF($E40="","",IF($E40&lt;TODAY(),"VENCIDO",IF($E40-TODAY()&lt;=30,"VENCE EM ATÉ 30 DIAS",IF($E40-TODAY()&lt;=90,"VENCE EM ATÉ 90 DIAS","OK"))))</f>
        <v/>
      </c>
    </row>
    <row r="41" customFormat="false" ht="15" hidden="false" customHeight="false" outlineLevel="0" collapsed="false">
      <c r="A41" s="18"/>
      <c r="B41" s="14"/>
      <c r="C41" s="11" t="str">
        <f aca="false">IF($B41="","",IFERROR(INDEX(Produtos!$B$4:$B$203,MATCH($B41,Produtos!$A$4:$A$203,0)),"código não cadastrado"))</f>
        <v/>
      </c>
      <c r="D41" s="14"/>
      <c r="E41" s="18"/>
      <c r="F41" s="14"/>
      <c r="G41" s="15"/>
      <c r="H41" s="13" t="str">
        <f aca="false">IF($F41="","",$F41*$G41)</f>
        <v/>
      </c>
      <c r="I41" s="14"/>
      <c r="J41" s="17" t="str">
        <f aca="true">IF($E41="","",$E41-TODAY())</f>
        <v/>
      </c>
      <c r="K41" s="11" t="str">
        <f aca="true">IF($E41="","",IF($E41&lt;TODAY(),"VENCIDO",IF($E41-TODAY()&lt;=30,"VENCE EM ATÉ 30 DIAS",IF($E41-TODAY()&lt;=90,"VENCE EM ATÉ 90 DIAS","OK"))))</f>
        <v/>
      </c>
    </row>
    <row r="42" customFormat="false" ht="15" hidden="false" customHeight="false" outlineLevel="0" collapsed="false">
      <c r="A42" s="18"/>
      <c r="B42" s="14"/>
      <c r="C42" s="11" t="str">
        <f aca="false">IF($B42="","",IFERROR(INDEX(Produtos!$B$4:$B$203,MATCH($B42,Produtos!$A$4:$A$203,0)),"código não cadastrado"))</f>
        <v/>
      </c>
      <c r="D42" s="14"/>
      <c r="E42" s="18"/>
      <c r="F42" s="14"/>
      <c r="G42" s="15"/>
      <c r="H42" s="13" t="str">
        <f aca="false">IF($F42="","",$F42*$G42)</f>
        <v/>
      </c>
      <c r="I42" s="14"/>
      <c r="J42" s="17" t="str">
        <f aca="true">IF($E42="","",$E42-TODAY())</f>
        <v/>
      </c>
      <c r="K42" s="11" t="str">
        <f aca="true">IF($E42="","",IF($E42&lt;TODAY(),"VENCIDO",IF($E42-TODAY()&lt;=30,"VENCE EM ATÉ 30 DIAS",IF($E42-TODAY()&lt;=90,"VENCE EM ATÉ 90 DIAS","OK"))))</f>
        <v/>
      </c>
    </row>
    <row r="43" customFormat="false" ht="15" hidden="false" customHeight="false" outlineLevel="0" collapsed="false">
      <c r="A43" s="18"/>
      <c r="B43" s="14"/>
      <c r="C43" s="11" t="str">
        <f aca="false">IF($B43="","",IFERROR(INDEX(Produtos!$B$4:$B$203,MATCH($B43,Produtos!$A$4:$A$203,0)),"código não cadastrado"))</f>
        <v/>
      </c>
      <c r="D43" s="14"/>
      <c r="E43" s="18"/>
      <c r="F43" s="14"/>
      <c r="G43" s="15"/>
      <c r="H43" s="13" t="str">
        <f aca="false">IF($F43="","",$F43*$G43)</f>
        <v/>
      </c>
      <c r="I43" s="14"/>
      <c r="J43" s="17" t="str">
        <f aca="true">IF($E43="","",$E43-TODAY())</f>
        <v/>
      </c>
      <c r="K43" s="11" t="str">
        <f aca="true">IF($E43="","",IF($E43&lt;TODAY(),"VENCIDO",IF($E43-TODAY()&lt;=30,"VENCE EM ATÉ 30 DIAS",IF($E43-TODAY()&lt;=90,"VENCE EM ATÉ 90 DIAS","OK"))))</f>
        <v/>
      </c>
    </row>
    <row r="44" customFormat="false" ht="15" hidden="false" customHeight="false" outlineLevel="0" collapsed="false">
      <c r="A44" s="18"/>
      <c r="B44" s="14"/>
      <c r="C44" s="11" t="str">
        <f aca="false">IF($B44="","",IFERROR(INDEX(Produtos!$B$4:$B$203,MATCH($B44,Produtos!$A$4:$A$203,0)),"código não cadastrado"))</f>
        <v/>
      </c>
      <c r="D44" s="14"/>
      <c r="E44" s="18"/>
      <c r="F44" s="14"/>
      <c r="G44" s="15"/>
      <c r="H44" s="13" t="str">
        <f aca="false">IF($F44="","",$F44*$G44)</f>
        <v/>
      </c>
      <c r="I44" s="14"/>
      <c r="J44" s="17" t="str">
        <f aca="true">IF($E44="","",$E44-TODAY())</f>
        <v/>
      </c>
      <c r="K44" s="11" t="str">
        <f aca="true">IF($E44="","",IF($E44&lt;TODAY(),"VENCIDO",IF($E44-TODAY()&lt;=30,"VENCE EM ATÉ 30 DIAS",IF($E44-TODAY()&lt;=90,"VENCE EM ATÉ 90 DIAS","OK"))))</f>
        <v/>
      </c>
    </row>
    <row r="45" customFormat="false" ht="15" hidden="false" customHeight="false" outlineLevel="0" collapsed="false">
      <c r="A45" s="18"/>
      <c r="B45" s="14"/>
      <c r="C45" s="11" t="str">
        <f aca="false">IF($B45="","",IFERROR(INDEX(Produtos!$B$4:$B$203,MATCH($B45,Produtos!$A$4:$A$203,0)),"código não cadastrado"))</f>
        <v/>
      </c>
      <c r="D45" s="14"/>
      <c r="E45" s="18"/>
      <c r="F45" s="14"/>
      <c r="G45" s="15"/>
      <c r="H45" s="13" t="str">
        <f aca="false">IF($F45="","",$F45*$G45)</f>
        <v/>
      </c>
      <c r="I45" s="14"/>
      <c r="J45" s="17" t="str">
        <f aca="true">IF($E45="","",$E45-TODAY())</f>
        <v/>
      </c>
      <c r="K45" s="11" t="str">
        <f aca="true">IF($E45="","",IF($E45&lt;TODAY(),"VENCIDO",IF($E45-TODAY()&lt;=30,"VENCE EM ATÉ 30 DIAS",IF($E45-TODAY()&lt;=90,"VENCE EM ATÉ 90 DIAS","OK"))))</f>
        <v/>
      </c>
    </row>
    <row r="46" customFormat="false" ht="15" hidden="false" customHeight="false" outlineLevel="0" collapsed="false">
      <c r="A46" s="18"/>
      <c r="B46" s="14"/>
      <c r="C46" s="11" t="str">
        <f aca="false">IF($B46="","",IFERROR(INDEX(Produtos!$B$4:$B$203,MATCH($B46,Produtos!$A$4:$A$203,0)),"código não cadastrado"))</f>
        <v/>
      </c>
      <c r="D46" s="14"/>
      <c r="E46" s="18"/>
      <c r="F46" s="14"/>
      <c r="G46" s="15"/>
      <c r="H46" s="13" t="str">
        <f aca="false">IF($F46="","",$F46*$G46)</f>
        <v/>
      </c>
      <c r="I46" s="14"/>
      <c r="J46" s="17" t="str">
        <f aca="true">IF($E46="","",$E46-TODAY())</f>
        <v/>
      </c>
      <c r="K46" s="11" t="str">
        <f aca="true">IF($E46="","",IF($E46&lt;TODAY(),"VENCIDO",IF($E46-TODAY()&lt;=30,"VENCE EM ATÉ 30 DIAS",IF($E46-TODAY()&lt;=90,"VENCE EM ATÉ 90 DIAS","OK"))))</f>
        <v/>
      </c>
    </row>
    <row r="47" customFormat="false" ht="15" hidden="false" customHeight="false" outlineLevel="0" collapsed="false">
      <c r="A47" s="18"/>
      <c r="B47" s="14"/>
      <c r="C47" s="11" t="str">
        <f aca="false">IF($B47="","",IFERROR(INDEX(Produtos!$B$4:$B$203,MATCH($B47,Produtos!$A$4:$A$203,0)),"código não cadastrado"))</f>
        <v/>
      </c>
      <c r="D47" s="14"/>
      <c r="E47" s="18"/>
      <c r="F47" s="14"/>
      <c r="G47" s="15"/>
      <c r="H47" s="13" t="str">
        <f aca="false">IF($F47="","",$F47*$G47)</f>
        <v/>
      </c>
      <c r="I47" s="14"/>
      <c r="J47" s="17" t="str">
        <f aca="true">IF($E47="","",$E47-TODAY())</f>
        <v/>
      </c>
      <c r="K47" s="11" t="str">
        <f aca="true">IF($E47="","",IF($E47&lt;TODAY(),"VENCIDO",IF($E47-TODAY()&lt;=30,"VENCE EM ATÉ 30 DIAS",IF($E47-TODAY()&lt;=90,"VENCE EM ATÉ 90 DIAS","OK"))))</f>
        <v/>
      </c>
    </row>
    <row r="48" customFormat="false" ht="15" hidden="false" customHeight="false" outlineLevel="0" collapsed="false">
      <c r="A48" s="18"/>
      <c r="B48" s="14"/>
      <c r="C48" s="11" t="str">
        <f aca="false">IF($B48="","",IFERROR(INDEX(Produtos!$B$4:$B$203,MATCH($B48,Produtos!$A$4:$A$203,0)),"código não cadastrado"))</f>
        <v/>
      </c>
      <c r="D48" s="14"/>
      <c r="E48" s="18"/>
      <c r="F48" s="14"/>
      <c r="G48" s="15"/>
      <c r="H48" s="13" t="str">
        <f aca="false">IF($F48="","",$F48*$G48)</f>
        <v/>
      </c>
      <c r="I48" s="14"/>
      <c r="J48" s="17" t="str">
        <f aca="true">IF($E48="","",$E48-TODAY())</f>
        <v/>
      </c>
      <c r="K48" s="11" t="str">
        <f aca="true">IF($E48="","",IF($E48&lt;TODAY(),"VENCIDO",IF($E48-TODAY()&lt;=30,"VENCE EM ATÉ 30 DIAS",IF($E48-TODAY()&lt;=90,"VENCE EM ATÉ 90 DIAS","OK"))))</f>
        <v/>
      </c>
    </row>
    <row r="49" customFormat="false" ht="15" hidden="false" customHeight="false" outlineLevel="0" collapsed="false">
      <c r="A49" s="18"/>
      <c r="B49" s="14"/>
      <c r="C49" s="11" t="str">
        <f aca="false">IF($B49="","",IFERROR(INDEX(Produtos!$B$4:$B$203,MATCH($B49,Produtos!$A$4:$A$203,0)),"código não cadastrado"))</f>
        <v/>
      </c>
      <c r="D49" s="14"/>
      <c r="E49" s="18"/>
      <c r="F49" s="14"/>
      <c r="G49" s="15"/>
      <c r="H49" s="13" t="str">
        <f aca="false">IF($F49="","",$F49*$G49)</f>
        <v/>
      </c>
      <c r="I49" s="14"/>
      <c r="J49" s="17" t="str">
        <f aca="true">IF($E49="","",$E49-TODAY())</f>
        <v/>
      </c>
      <c r="K49" s="11" t="str">
        <f aca="true">IF($E49="","",IF($E49&lt;TODAY(),"VENCIDO",IF($E49-TODAY()&lt;=30,"VENCE EM ATÉ 30 DIAS",IF($E49-TODAY()&lt;=90,"VENCE EM ATÉ 90 DIAS","OK"))))</f>
        <v/>
      </c>
    </row>
    <row r="50" customFormat="false" ht="15" hidden="false" customHeight="false" outlineLevel="0" collapsed="false">
      <c r="A50" s="18"/>
      <c r="B50" s="14"/>
      <c r="C50" s="11" t="str">
        <f aca="false">IF($B50="","",IFERROR(INDEX(Produtos!$B$4:$B$203,MATCH($B50,Produtos!$A$4:$A$203,0)),"código não cadastrado"))</f>
        <v/>
      </c>
      <c r="D50" s="14"/>
      <c r="E50" s="18"/>
      <c r="F50" s="14"/>
      <c r="G50" s="15"/>
      <c r="H50" s="13" t="str">
        <f aca="false">IF($F50="","",$F50*$G50)</f>
        <v/>
      </c>
      <c r="I50" s="14"/>
      <c r="J50" s="17" t="str">
        <f aca="true">IF($E50="","",$E50-TODAY())</f>
        <v/>
      </c>
      <c r="K50" s="11" t="str">
        <f aca="true">IF($E50="","",IF($E50&lt;TODAY(),"VENCIDO",IF($E50-TODAY()&lt;=30,"VENCE EM ATÉ 30 DIAS",IF($E50-TODAY()&lt;=90,"VENCE EM ATÉ 90 DIAS","OK"))))</f>
        <v/>
      </c>
    </row>
    <row r="51" customFormat="false" ht="15" hidden="false" customHeight="false" outlineLevel="0" collapsed="false">
      <c r="A51" s="18"/>
      <c r="B51" s="14"/>
      <c r="C51" s="11" t="str">
        <f aca="false">IF($B51="","",IFERROR(INDEX(Produtos!$B$4:$B$203,MATCH($B51,Produtos!$A$4:$A$203,0)),"código não cadastrado"))</f>
        <v/>
      </c>
      <c r="D51" s="14"/>
      <c r="E51" s="18"/>
      <c r="F51" s="14"/>
      <c r="G51" s="15"/>
      <c r="H51" s="13" t="str">
        <f aca="false">IF($F51="","",$F51*$G51)</f>
        <v/>
      </c>
      <c r="I51" s="14"/>
      <c r="J51" s="17" t="str">
        <f aca="true">IF($E51="","",$E51-TODAY())</f>
        <v/>
      </c>
      <c r="K51" s="11" t="str">
        <f aca="true">IF($E51="","",IF($E51&lt;TODAY(),"VENCIDO",IF($E51-TODAY()&lt;=30,"VENCE EM ATÉ 30 DIAS",IF($E51-TODAY()&lt;=90,"VENCE EM ATÉ 90 DIAS","OK"))))</f>
        <v/>
      </c>
    </row>
    <row r="52" customFormat="false" ht="15" hidden="false" customHeight="false" outlineLevel="0" collapsed="false">
      <c r="A52" s="18"/>
      <c r="B52" s="14"/>
      <c r="C52" s="11" t="str">
        <f aca="false">IF($B52="","",IFERROR(INDEX(Produtos!$B$4:$B$203,MATCH($B52,Produtos!$A$4:$A$203,0)),"código não cadastrado"))</f>
        <v/>
      </c>
      <c r="D52" s="14"/>
      <c r="E52" s="18"/>
      <c r="F52" s="14"/>
      <c r="G52" s="15"/>
      <c r="H52" s="13" t="str">
        <f aca="false">IF($F52="","",$F52*$G52)</f>
        <v/>
      </c>
      <c r="I52" s="14"/>
      <c r="J52" s="17" t="str">
        <f aca="true">IF($E52="","",$E52-TODAY())</f>
        <v/>
      </c>
      <c r="K52" s="11" t="str">
        <f aca="true">IF($E52="","",IF($E52&lt;TODAY(),"VENCIDO",IF($E52-TODAY()&lt;=30,"VENCE EM ATÉ 30 DIAS",IF($E52-TODAY()&lt;=90,"VENCE EM ATÉ 90 DIAS","OK"))))</f>
        <v/>
      </c>
    </row>
    <row r="53" customFormat="false" ht="15" hidden="false" customHeight="false" outlineLevel="0" collapsed="false">
      <c r="A53" s="18"/>
      <c r="B53" s="14"/>
      <c r="C53" s="11" t="str">
        <f aca="false">IF($B53="","",IFERROR(INDEX(Produtos!$B$4:$B$203,MATCH($B53,Produtos!$A$4:$A$203,0)),"código não cadastrado"))</f>
        <v/>
      </c>
      <c r="D53" s="14"/>
      <c r="E53" s="18"/>
      <c r="F53" s="14"/>
      <c r="G53" s="15"/>
      <c r="H53" s="13" t="str">
        <f aca="false">IF($F53="","",$F53*$G53)</f>
        <v/>
      </c>
      <c r="I53" s="14"/>
      <c r="J53" s="17" t="str">
        <f aca="true">IF($E53="","",$E53-TODAY())</f>
        <v/>
      </c>
      <c r="K53" s="11" t="str">
        <f aca="true">IF($E53="","",IF($E53&lt;TODAY(),"VENCIDO",IF($E53-TODAY()&lt;=30,"VENCE EM ATÉ 30 DIAS",IF($E53-TODAY()&lt;=90,"VENCE EM ATÉ 90 DIAS","OK"))))</f>
        <v/>
      </c>
    </row>
    <row r="54" customFormat="false" ht="15" hidden="false" customHeight="false" outlineLevel="0" collapsed="false">
      <c r="A54" s="18"/>
      <c r="B54" s="14"/>
      <c r="C54" s="11" t="str">
        <f aca="false">IF($B54="","",IFERROR(INDEX(Produtos!$B$4:$B$203,MATCH($B54,Produtos!$A$4:$A$203,0)),"código não cadastrado"))</f>
        <v/>
      </c>
      <c r="D54" s="14"/>
      <c r="E54" s="18"/>
      <c r="F54" s="14"/>
      <c r="G54" s="15"/>
      <c r="H54" s="13" t="str">
        <f aca="false">IF($F54="","",$F54*$G54)</f>
        <v/>
      </c>
      <c r="I54" s="14"/>
      <c r="J54" s="17" t="str">
        <f aca="true">IF($E54="","",$E54-TODAY())</f>
        <v/>
      </c>
      <c r="K54" s="11" t="str">
        <f aca="true">IF($E54="","",IF($E54&lt;TODAY(),"VENCIDO",IF($E54-TODAY()&lt;=30,"VENCE EM ATÉ 30 DIAS",IF($E54-TODAY()&lt;=90,"VENCE EM ATÉ 90 DIAS","OK"))))</f>
        <v/>
      </c>
    </row>
    <row r="55" customFormat="false" ht="15" hidden="false" customHeight="false" outlineLevel="0" collapsed="false">
      <c r="A55" s="18"/>
      <c r="B55" s="14"/>
      <c r="C55" s="11" t="str">
        <f aca="false">IF($B55="","",IFERROR(INDEX(Produtos!$B$4:$B$203,MATCH($B55,Produtos!$A$4:$A$203,0)),"código não cadastrado"))</f>
        <v/>
      </c>
      <c r="D55" s="14"/>
      <c r="E55" s="18"/>
      <c r="F55" s="14"/>
      <c r="G55" s="15"/>
      <c r="H55" s="13" t="str">
        <f aca="false">IF($F55="","",$F55*$G55)</f>
        <v/>
      </c>
      <c r="I55" s="14"/>
      <c r="J55" s="17" t="str">
        <f aca="true">IF($E55="","",$E55-TODAY())</f>
        <v/>
      </c>
      <c r="K55" s="11" t="str">
        <f aca="true">IF($E55="","",IF($E55&lt;TODAY(),"VENCIDO",IF($E55-TODAY()&lt;=30,"VENCE EM ATÉ 30 DIAS",IF($E55-TODAY()&lt;=90,"VENCE EM ATÉ 90 DIAS","OK"))))</f>
        <v/>
      </c>
    </row>
    <row r="56" customFormat="false" ht="15" hidden="false" customHeight="false" outlineLevel="0" collapsed="false">
      <c r="A56" s="18"/>
      <c r="B56" s="14"/>
      <c r="C56" s="11" t="str">
        <f aca="false">IF($B56="","",IFERROR(INDEX(Produtos!$B$4:$B$203,MATCH($B56,Produtos!$A$4:$A$203,0)),"código não cadastrado"))</f>
        <v/>
      </c>
      <c r="D56" s="14"/>
      <c r="E56" s="18"/>
      <c r="F56" s="14"/>
      <c r="G56" s="15"/>
      <c r="H56" s="13" t="str">
        <f aca="false">IF($F56="","",$F56*$G56)</f>
        <v/>
      </c>
      <c r="I56" s="14"/>
      <c r="J56" s="17" t="str">
        <f aca="true">IF($E56="","",$E56-TODAY())</f>
        <v/>
      </c>
      <c r="K56" s="11" t="str">
        <f aca="true">IF($E56="","",IF($E56&lt;TODAY(),"VENCIDO",IF($E56-TODAY()&lt;=30,"VENCE EM ATÉ 30 DIAS",IF($E56-TODAY()&lt;=90,"VENCE EM ATÉ 90 DIAS","OK"))))</f>
        <v/>
      </c>
    </row>
    <row r="57" customFormat="false" ht="15" hidden="false" customHeight="false" outlineLevel="0" collapsed="false">
      <c r="A57" s="18"/>
      <c r="B57" s="14"/>
      <c r="C57" s="11" t="str">
        <f aca="false">IF($B57="","",IFERROR(INDEX(Produtos!$B$4:$B$203,MATCH($B57,Produtos!$A$4:$A$203,0)),"código não cadastrado"))</f>
        <v/>
      </c>
      <c r="D57" s="14"/>
      <c r="E57" s="18"/>
      <c r="F57" s="14"/>
      <c r="G57" s="15"/>
      <c r="H57" s="13" t="str">
        <f aca="false">IF($F57="","",$F57*$G57)</f>
        <v/>
      </c>
      <c r="I57" s="14"/>
      <c r="J57" s="17" t="str">
        <f aca="true">IF($E57="","",$E57-TODAY())</f>
        <v/>
      </c>
      <c r="K57" s="11" t="str">
        <f aca="true">IF($E57="","",IF($E57&lt;TODAY(),"VENCIDO",IF($E57-TODAY()&lt;=30,"VENCE EM ATÉ 30 DIAS",IF($E57-TODAY()&lt;=90,"VENCE EM ATÉ 90 DIAS","OK"))))</f>
        <v/>
      </c>
    </row>
    <row r="58" customFormat="false" ht="15" hidden="false" customHeight="false" outlineLevel="0" collapsed="false">
      <c r="A58" s="18"/>
      <c r="B58" s="14"/>
      <c r="C58" s="11" t="str">
        <f aca="false">IF($B58="","",IFERROR(INDEX(Produtos!$B$4:$B$203,MATCH($B58,Produtos!$A$4:$A$203,0)),"código não cadastrado"))</f>
        <v/>
      </c>
      <c r="D58" s="14"/>
      <c r="E58" s="18"/>
      <c r="F58" s="14"/>
      <c r="G58" s="15"/>
      <c r="H58" s="13" t="str">
        <f aca="false">IF($F58="","",$F58*$G58)</f>
        <v/>
      </c>
      <c r="I58" s="14"/>
      <c r="J58" s="17" t="str">
        <f aca="true">IF($E58="","",$E58-TODAY())</f>
        <v/>
      </c>
      <c r="K58" s="11" t="str">
        <f aca="true">IF($E58="","",IF($E58&lt;TODAY(),"VENCIDO",IF($E58-TODAY()&lt;=30,"VENCE EM ATÉ 30 DIAS",IF($E58-TODAY()&lt;=90,"VENCE EM ATÉ 90 DIAS","OK"))))</f>
        <v/>
      </c>
    </row>
    <row r="59" customFormat="false" ht="15" hidden="false" customHeight="false" outlineLevel="0" collapsed="false">
      <c r="A59" s="18"/>
      <c r="B59" s="14"/>
      <c r="C59" s="11" t="str">
        <f aca="false">IF($B59="","",IFERROR(INDEX(Produtos!$B$4:$B$203,MATCH($B59,Produtos!$A$4:$A$203,0)),"código não cadastrado"))</f>
        <v/>
      </c>
      <c r="D59" s="14"/>
      <c r="E59" s="18"/>
      <c r="F59" s="14"/>
      <c r="G59" s="15"/>
      <c r="H59" s="13" t="str">
        <f aca="false">IF($F59="","",$F59*$G59)</f>
        <v/>
      </c>
      <c r="I59" s="14"/>
      <c r="J59" s="17" t="str">
        <f aca="true">IF($E59="","",$E59-TODAY())</f>
        <v/>
      </c>
      <c r="K59" s="11" t="str">
        <f aca="true">IF($E59="","",IF($E59&lt;TODAY(),"VENCIDO",IF($E59-TODAY()&lt;=30,"VENCE EM ATÉ 30 DIAS",IF($E59-TODAY()&lt;=90,"VENCE EM ATÉ 90 DIAS","OK"))))</f>
        <v/>
      </c>
    </row>
    <row r="60" customFormat="false" ht="15" hidden="false" customHeight="false" outlineLevel="0" collapsed="false">
      <c r="A60" s="18"/>
      <c r="B60" s="14"/>
      <c r="C60" s="11" t="str">
        <f aca="false">IF($B60="","",IFERROR(INDEX(Produtos!$B$4:$B$203,MATCH($B60,Produtos!$A$4:$A$203,0)),"código não cadastrado"))</f>
        <v/>
      </c>
      <c r="D60" s="14"/>
      <c r="E60" s="18"/>
      <c r="F60" s="14"/>
      <c r="G60" s="15"/>
      <c r="H60" s="13" t="str">
        <f aca="false">IF($F60="","",$F60*$G60)</f>
        <v/>
      </c>
      <c r="I60" s="14"/>
      <c r="J60" s="17" t="str">
        <f aca="true">IF($E60="","",$E60-TODAY())</f>
        <v/>
      </c>
      <c r="K60" s="11" t="str">
        <f aca="true">IF($E60="","",IF($E60&lt;TODAY(),"VENCIDO",IF($E60-TODAY()&lt;=30,"VENCE EM ATÉ 30 DIAS",IF($E60-TODAY()&lt;=90,"VENCE EM ATÉ 90 DIAS","OK"))))</f>
        <v/>
      </c>
    </row>
    <row r="61" customFormat="false" ht="15" hidden="false" customHeight="false" outlineLevel="0" collapsed="false">
      <c r="A61" s="18"/>
      <c r="B61" s="14"/>
      <c r="C61" s="11" t="str">
        <f aca="false">IF($B61="","",IFERROR(INDEX(Produtos!$B$4:$B$203,MATCH($B61,Produtos!$A$4:$A$203,0)),"código não cadastrado"))</f>
        <v/>
      </c>
      <c r="D61" s="14"/>
      <c r="E61" s="18"/>
      <c r="F61" s="14"/>
      <c r="G61" s="15"/>
      <c r="H61" s="13" t="str">
        <f aca="false">IF($F61="","",$F61*$G61)</f>
        <v/>
      </c>
      <c r="I61" s="14"/>
      <c r="J61" s="17" t="str">
        <f aca="true">IF($E61="","",$E61-TODAY())</f>
        <v/>
      </c>
      <c r="K61" s="11" t="str">
        <f aca="true">IF($E61="","",IF($E61&lt;TODAY(),"VENCIDO",IF($E61-TODAY()&lt;=30,"VENCE EM ATÉ 30 DIAS",IF($E61-TODAY()&lt;=90,"VENCE EM ATÉ 90 DIAS","OK"))))</f>
        <v/>
      </c>
    </row>
    <row r="62" customFormat="false" ht="15" hidden="false" customHeight="false" outlineLevel="0" collapsed="false">
      <c r="A62" s="18"/>
      <c r="B62" s="14"/>
      <c r="C62" s="11" t="str">
        <f aca="false">IF($B62="","",IFERROR(INDEX(Produtos!$B$4:$B$203,MATCH($B62,Produtos!$A$4:$A$203,0)),"código não cadastrado"))</f>
        <v/>
      </c>
      <c r="D62" s="14"/>
      <c r="E62" s="18"/>
      <c r="F62" s="14"/>
      <c r="G62" s="15"/>
      <c r="H62" s="13" t="str">
        <f aca="false">IF($F62="","",$F62*$G62)</f>
        <v/>
      </c>
      <c r="I62" s="14"/>
      <c r="J62" s="17" t="str">
        <f aca="true">IF($E62="","",$E62-TODAY())</f>
        <v/>
      </c>
      <c r="K62" s="11" t="str">
        <f aca="true">IF($E62="","",IF($E62&lt;TODAY(),"VENCIDO",IF($E62-TODAY()&lt;=30,"VENCE EM ATÉ 30 DIAS",IF($E62-TODAY()&lt;=90,"VENCE EM ATÉ 90 DIAS","OK"))))</f>
        <v/>
      </c>
    </row>
    <row r="63" customFormat="false" ht="15" hidden="false" customHeight="false" outlineLevel="0" collapsed="false">
      <c r="A63" s="18"/>
      <c r="B63" s="14"/>
      <c r="C63" s="11" t="str">
        <f aca="false">IF($B63="","",IFERROR(INDEX(Produtos!$B$4:$B$203,MATCH($B63,Produtos!$A$4:$A$203,0)),"código não cadastrado"))</f>
        <v/>
      </c>
      <c r="D63" s="14"/>
      <c r="E63" s="18"/>
      <c r="F63" s="14"/>
      <c r="G63" s="15"/>
      <c r="H63" s="13" t="str">
        <f aca="false">IF($F63="","",$F63*$G63)</f>
        <v/>
      </c>
      <c r="I63" s="14"/>
      <c r="J63" s="17" t="str">
        <f aca="true">IF($E63="","",$E63-TODAY())</f>
        <v/>
      </c>
      <c r="K63" s="11" t="str">
        <f aca="true">IF($E63="","",IF($E63&lt;TODAY(),"VENCIDO",IF($E63-TODAY()&lt;=30,"VENCE EM ATÉ 30 DIAS",IF($E63-TODAY()&lt;=90,"VENCE EM ATÉ 90 DIAS","OK"))))</f>
        <v/>
      </c>
    </row>
    <row r="64" customFormat="false" ht="15" hidden="false" customHeight="false" outlineLevel="0" collapsed="false">
      <c r="A64" s="18"/>
      <c r="B64" s="14"/>
      <c r="C64" s="11" t="str">
        <f aca="false">IF($B64="","",IFERROR(INDEX(Produtos!$B$4:$B$203,MATCH($B64,Produtos!$A$4:$A$203,0)),"código não cadastrado"))</f>
        <v/>
      </c>
      <c r="D64" s="14"/>
      <c r="E64" s="18"/>
      <c r="F64" s="14"/>
      <c r="G64" s="15"/>
      <c r="H64" s="13" t="str">
        <f aca="false">IF($F64="","",$F64*$G64)</f>
        <v/>
      </c>
      <c r="I64" s="14"/>
      <c r="J64" s="17" t="str">
        <f aca="true">IF($E64="","",$E64-TODAY())</f>
        <v/>
      </c>
      <c r="K64" s="11" t="str">
        <f aca="true">IF($E64="","",IF($E64&lt;TODAY(),"VENCIDO",IF($E64-TODAY()&lt;=30,"VENCE EM ATÉ 30 DIAS",IF($E64-TODAY()&lt;=90,"VENCE EM ATÉ 90 DIAS","OK"))))</f>
        <v/>
      </c>
    </row>
    <row r="65" customFormat="false" ht="15" hidden="false" customHeight="false" outlineLevel="0" collapsed="false">
      <c r="A65" s="18"/>
      <c r="B65" s="14"/>
      <c r="C65" s="11" t="str">
        <f aca="false">IF($B65="","",IFERROR(INDEX(Produtos!$B$4:$B$203,MATCH($B65,Produtos!$A$4:$A$203,0)),"código não cadastrado"))</f>
        <v/>
      </c>
      <c r="D65" s="14"/>
      <c r="E65" s="18"/>
      <c r="F65" s="14"/>
      <c r="G65" s="15"/>
      <c r="H65" s="13" t="str">
        <f aca="false">IF($F65="","",$F65*$G65)</f>
        <v/>
      </c>
      <c r="I65" s="14"/>
      <c r="J65" s="17" t="str">
        <f aca="true">IF($E65="","",$E65-TODAY())</f>
        <v/>
      </c>
      <c r="K65" s="11" t="str">
        <f aca="true">IF($E65="","",IF($E65&lt;TODAY(),"VENCIDO",IF($E65-TODAY()&lt;=30,"VENCE EM ATÉ 30 DIAS",IF($E65-TODAY()&lt;=90,"VENCE EM ATÉ 90 DIAS","OK"))))</f>
        <v/>
      </c>
    </row>
    <row r="66" customFormat="false" ht="15" hidden="false" customHeight="false" outlineLevel="0" collapsed="false">
      <c r="A66" s="18"/>
      <c r="B66" s="14"/>
      <c r="C66" s="11" t="str">
        <f aca="false">IF($B66="","",IFERROR(INDEX(Produtos!$B$4:$B$203,MATCH($B66,Produtos!$A$4:$A$203,0)),"código não cadastrado"))</f>
        <v/>
      </c>
      <c r="D66" s="14"/>
      <c r="E66" s="18"/>
      <c r="F66" s="14"/>
      <c r="G66" s="15"/>
      <c r="H66" s="13" t="str">
        <f aca="false">IF($F66="","",$F66*$G66)</f>
        <v/>
      </c>
      <c r="I66" s="14"/>
      <c r="J66" s="17" t="str">
        <f aca="true">IF($E66="","",$E66-TODAY())</f>
        <v/>
      </c>
      <c r="K66" s="11" t="str">
        <f aca="true">IF($E66="","",IF($E66&lt;TODAY(),"VENCIDO",IF($E66-TODAY()&lt;=30,"VENCE EM ATÉ 30 DIAS",IF($E66-TODAY()&lt;=90,"VENCE EM ATÉ 90 DIAS","OK"))))</f>
        <v/>
      </c>
    </row>
    <row r="67" customFormat="false" ht="15" hidden="false" customHeight="false" outlineLevel="0" collapsed="false">
      <c r="A67" s="18"/>
      <c r="B67" s="14"/>
      <c r="C67" s="11" t="str">
        <f aca="false">IF($B67="","",IFERROR(INDEX(Produtos!$B$4:$B$203,MATCH($B67,Produtos!$A$4:$A$203,0)),"código não cadastrado"))</f>
        <v/>
      </c>
      <c r="D67" s="14"/>
      <c r="E67" s="18"/>
      <c r="F67" s="14"/>
      <c r="G67" s="15"/>
      <c r="H67" s="13" t="str">
        <f aca="false">IF($F67="","",$F67*$G67)</f>
        <v/>
      </c>
      <c r="I67" s="14"/>
      <c r="J67" s="17" t="str">
        <f aca="true">IF($E67="","",$E67-TODAY())</f>
        <v/>
      </c>
      <c r="K67" s="11" t="str">
        <f aca="true">IF($E67="","",IF($E67&lt;TODAY(),"VENCIDO",IF($E67-TODAY()&lt;=30,"VENCE EM ATÉ 30 DIAS",IF($E67-TODAY()&lt;=90,"VENCE EM ATÉ 90 DIAS","OK"))))</f>
        <v/>
      </c>
    </row>
    <row r="68" customFormat="false" ht="15" hidden="false" customHeight="false" outlineLevel="0" collapsed="false">
      <c r="A68" s="18"/>
      <c r="B68" s="14"/>
      <c r="C68" s="11" t="str">
        <f aca="false">IF($B68="","",IFERROR(INDEX(Produtos!$B$4:$B$203,MATCH($B68,Produtos!$A$4:$A$203,0)),"código não cadastrado"))</f>
        <v/>
      </c>
      <c r="D68" s="14"/>
      <c r="E68" s="18"/>
      <c r="F68" s="14"/>
      <c r="G68" s="15"/>
      <c r="H68" s="13" t="str">
        <f aca="false">IF($F68="","",$F68*$G68)</f>
        <v/>
      </c>
      <c r="I68" s="14"/>
      <c r="J68" s="17" t="str">
        <f aca="true">IF($E68="","",$E68-TODAY())</f>
        <v/>
      </c>
      <c r="K68" s="11" t="str">
        <f aca="true">IF($E68="","",IF($E68&lt;TODAY(),"VENCIDO",IF($E68-TODAY()&lt;=30,"VENCE EM ATÉ 30 DIAS",IF($E68-TODAY()&lt;=90,"VENCE EM ATÉ 90 DIAS","OK"))))</f>
        <v/>
      </c>
    </row>
    <row r="69" customFormat="false" ht="15" hidden="false" customHeight="false" outlineLevel="0" collapsed="false">
      <c r="A69" s="18"/>
      <c r="B69" s="14"/>
      <c r="C69" s="11" t="str">
        <f aca="false">IF($B69="","",IFERROR(INDEX(Produtos!$B$4:$B$203,MATCH($B69,Produtos!$A$4:$A$203,0)),"código não cadastrado"))</f>
        <v/>
      </c>
      <c r="D69" s="14"/>
      <c r="E69" s="18"/>
      <c r="F69" s="14"/>
      <c r="G69" s="15"/>
      <c r="H69" s="13" t="str">
        <f aca="false">IF($F69="","",$F69*$G69)</f>
        <v/>
      </c>
      <c r="I69" s="14"/>
      <c r="J69" s="17" t="str">
        <f aca="true">IF($E69="","",$E69-TODAY())</f>
        <v/>
      </c>
      <c r="K69" s="11" t="str">
        <f aca="true">IF($E69="","",IF($E69&lt;TODAY(),"VENCIDO",IF($E69-TODAY()&lt;=30,"VENCE EM ATÉ 30 DIAS",IF($E69-TODAY()&lt;=90,"VENCE EM ATÉ 90 DIAS","OK"))))</f>
        <v/>
      </c>
    </row>
    <row r="70" customFormat="false" ht="15" hidden="false" customHeight="false" outlineLevel="0" collapsed="false">
      <c r="A70" s="18"/>
      <c r="B70" s="14"/>
      <c r="C70" s="11" t="str">
        <f aca="false">IF($B70="","",IFERROR(INDEX(Produtos!$B$4:$B$203,MATCH($B70,Produtos!$A$4:$A$203,0)),"código não cadastrado"))</f>
        <v/>
      </c>
      <c r="D70" s="14"/>
      <c r="E70" s="18"/>
      <c r="F70" s="14"/>
      <c r="G70" s="15"/>
      <c r="H70" s="13" t="str">
        <f aca="false">IF($F70="","",$F70*$G70)</f>
        <v/>
      </c>
      <c r="I70" s="14"/>
      <c r="J70" s="17" t="str">
        <f aca="true">IF($E70="","",$E70-TODAY())</f>
        <v/>
      </c>
      <c r="K70" s="11" t="str">
        <f aca="true">IF($E70="","",IF($E70&lt;TODAY(),"VENCIDO",IF($E70-TODAY()&lt;=30,"VENCE EM ATÉ 30 DIAS",IF($E70-TODAY()&lt;=90,"VENCE EM ATÉ 90 DIAS","OK"))))</f>
        <v/>
      </c>
    </row>
    <row r="71" customFormat="false" ht="15" hidden="false" customHeight="false" outlineLevel="0" collapsed="false">
      <c r="A71" s="18"/>
      <c r="B71" s="14"/>
      <c r="C71" s="11" t="str">
        <f aca="false">IF($B71="","",IFERROR(INDEX(Produtos!$B$4:$B$203,MATCH($B71,Produtos!$A$4:$A$203,0)),"código não cadastrado"))</f>
        <v/>
      </c>
      <c r="D71" s="14"/>
      <c r="E71" s="18"/>
      <c r="F71" s="14"/>
      <c r="G71" s="15"/>
      <c r="H71" s="13" t="str">
        <f aca="false">IF($F71="","",$F71*$G71)</f>
        <v/>
      </c>
      <c r="I71" s="14"/>
      <c r="J71" s="17" t="str">
        <f aca="true">IF($E71="","",$E71-TODAY())</f>
        <v/>
      </c>
      <c r="K71" s="11" t="str">
        <f aca="true">IF($E71="","",IF($E71&lt;TODAY(),"VENCIDO",IF($E71-TODAY()&lt;=30,"VENCE EM ATÉ 30 DIAS",IF($E71-TODAY()&lt;=90,"VENCE EM ATÉ 90 DIAS","OK"))))</f>
        <v/>
      </c>
    </row>
    <row r="72" customFormat="false" ht="15" hidden="false" customHeight="false" outlineLevel="0" collapsed="false">
      <c r="A72" s="18"/>
      <c r="B72" s="14"/>
      <c r="C72" s="11" t="str">
        <f aca="false">IF($B72="","",IFERROR(INDEX(Produtos!$B$4:$B$203,MATCH($B72,Produtos!$A$4:$A$203,0)),"código não cadastrado"))</f>
        <v/>
      </c>
      <c r="D72" s="14"/>
      <c r="E72" s="18"/>
      <c r="F72" s="14"/>
      <c r="G72" s="15"/>
      <c r="H72" s="13" t="str">
        <f aca="false">IF($F72="","",$F72*$G72)</f>
        <v/>
      </c>
      <c r="I72" s="14"/>
      <c r="J72" s="17" t="str">
        <f aca="true">IF($E72="","",$E72-TODAY())</f>
        <v/>
      </c>
      <c r="K72" s="11" t="str">
        <f aca="true">IF($E72="","",IF($E72&lt;TODAY(),"VENCIDO",IF($E72-TODAY()&lt;=30,"VENCE EM ATÉ 30 DIAS",IF($E72-TODAY()&lt;=90,"VENCE EM ATÉ 90 DIAS","OK"))))</f>
        <v/>
      </c>
    </row>
    <row r="73" customFormat="false" ht="15" hidden="false" customHeight="false" outlineLevel="0" collapsed="false">
      <c r="A73" s="18"/>
      <c r="B73" s="14"/>
      <c r="C73" s="11" t="str">
        <f aca="false">IF($B73="","",IFERROR(INDEX(Produtos!$B$4:$B$203,MATCH($B73,Produtos!$A$4:$A$203,0)),"código não cadastrado"))</f>
        <v/>
      </c>
      <c r="D73" s="14"/>
      <c r="E73" s="18"/>
      <c r="F73" s="14"/>
      <c r="G73" s="15"/>
      <c r="H73" s="13" t="str">
        <f aca="false">IF($F73="","",$F73*$G73)</f>
        <v/>
      </c>
      <c r="I73" s="14"/>
      <c r="J73" s="17" t="str">
        <f aca="true">IF($E73="","",$E73-TODAY())</f>
        <v/>
      </c>
      <c r="K73" s="11" t="str">
        <f aca="true">IF($E73="","",IF($E73&lt;TODAY(),"VENCIDO",IF($E73-TODAY()&lt;=30,"VENCE EM ATÉ 30 DIAS",IF($E73-TODAY()&lt;=90,"VENCE EM ATÉ 90 DIAS","OK"))))</f>
        <v/>
      </c>
    </row>
    <row r="74" customFormat="false" ht="15" hidden="false" customHeight="false" outlineLevel="0" collapsed="false">
      <c r="A74" s="18"/>
      <c r="B74" s="14"/>
      <c r="C74" s="11" t="str">
        <f aca="false">IF($B74="","",IFERROR(INDEX(Produtos!$B$4:$B$203,MATCH($B74,Produtos!$A$4:$A$203,0)),"código não cadastrado"))</f>
        <v/>
      </c>
      <c r="D74" s="14"/>
      <c r="E74" s="18"/>
      <c r="F74" s="14"/>
      <c r="G74" s="15"/>
      <c r="H74" s="13" t="str">
        <f aca="false">IF($F74="","",$F74*$G74)</f>
        <v/>
      </c>
      <c r="I74" s="14"/>
      <c r="J74" s="17" t="str">
        <f aca="true">IF($E74="","",$E74-TODAY())</f>
        <v/>
      </c>
      <c r="K74" s="11" t="str">
        <f aca="true">IF($E74="","",IF($E74&lt;TODAY(),"VENCIDO",IF($E74-TODAY()&lt;=30,"VENCE EM ATÉ 30 DIAS",IF($E74-TODAY()&lt;=90,"VENCE EM ATÉ 90 DIAS","OK"))))</f>
        <v/>
      </c>
    </row>
    <row r="75" customFormat="false" ht="15" hidden="false" customHeight="false" outlineLevel="0" collapsed="false">
      <c r="A75" s="18"/>
      <c r="B75" s="14"/>
      <c r="C75" s="11" t="str">
        <f aca="false">IF($B75="","",IFERROR(INDEX(Produtos!$B$4:$B$203,MATCH($B75,Produtos!$A$4:$A$203,0)),"código não cadastrado"))</f>
        <v/>
      </c>
      <c r="D75" s="14"/>
      <c r="E75" s="18"/>
      <c r="F75" s="14"/>
      <c r="G75" s="15"/>
      <c r="H75" s="13" t="str">
        <f aca="false">IF($F75="","",$F75*$G75)</f>
        <v/>
      </c>
      <c r="I75" s="14"/>
      <c r="J75" s="17" t="str">
        <f aca="true">IF($E75="","",$E75-TODAY())</f>
        <v/>
      </c>
      <c r="K75" s="11" t="str">
        <f aca="true">IF($E75="","",IF($E75&lt;TODAY(),"VENCIDO",IF($E75-TODAY()&lt;=30,"VENCE EM ATÉ 30 DIAS",IF($E75-TODAY()&lt;=90,"VENCE EM ATÉ 90 DIAS","OK"))))</f>
        <v/>
      </c>
    </row>
    <row r="76" customFormat="false" ht="15" hidden="false" customHeight="false" outlineLevel="0" collapsed="false">
      <c r="A76" s="18"/>
      <c r="B76" s="14"/>
      <c r="C76" s="11" t="str">
        <f aca="false">IF($B76="","",IFERROR(INDEX(Produtos!$B$4:$B$203,MATCH($B76,Produtos!$A$4:$A$203,0)),"código não cadastrado"))</f>
        <v/>
      </c>
      <c r="D76" s="14"/>
      <c r="E76" s="18"/>
      <c r="F76" s="14"/>
      <c r="G76" s="15"/>
      <c r="H76" s="13" t="str">
        <f aca="false">IF($F76="","",$F76*$G76)</f>
        <v/>
      </c>
      <c r="I76" s="14"/>
      <c r="J76" s="17" t="str">
        <f aca="true">IF($E76="","",$E76-TODAY())</f>
        <v/>
      </c>
      <c r="K76" s="11" t="str">
        <f aca="true">IF($E76="","",IF($E76&lt;TODAY(),"VENCIDO",IF($E76-TODAY()&lt;=30,"VENCE EM ATÉ 30 DIAS",IF($E76-TODAY()&lt;=90,"VENCE EM ATÉ 90 DIAS","OK"))))</f>
        <v/>
      </c>
    </row>
    <row r="77" customFormat="false" ht="15" hidden="false" customHeight="false" outlineLevel="0" collapsed="false">
      <c r="A77" s="18"/>
      <c r="B77" s="14"/>
      <c r="C77" s="11" t="str">
        <f aca="false">IF($B77="","",IFERROR(INDEX(Produtos!$B$4:$B$203,MATCH($B77,Produtos!$A$4:$A$203,0)),"código não cadastrado"))</f>
        <v/>
      </c>
      <c r="D77" s="14"/>
      <c r="E77" s="18"/>
      <c r="F77" s="14"/>
      <c r="G77" s="15"/>
      <c r="H77" s="13" t="str">
        <f aca="false">IF($F77="","",$F77*$G77)</f>
        <v/>
      </c>
      <c r="I77" s="14"/>
      <c r="J77" s="17" t="str">
        <f aca="true">IF($E77="","",$E77-TODAY())</f>
        <v/>
      </c>
      <c r="K77" s="11" t="str">
        <f aca="true">IF($E77="","",IF($E77&lt;TODAY(),"VENCIDO",IF($E77-TODAY()&lt;=30,"VENCE EM ATÉ 30 DIAS",IF($E77-TODAY()&lt;=90,"VENCE EM ATÉ 90 DIAS","OK"))))</f>
        <v/>
      </c>
    </row>
    <row r="78" customFormat="false" ht="15" hidden="false" customHeight="false" outlineLevel="0" collapsed="false">
      <c r="A78" s="18"/>
      <c r="B78" s="14"/>
      <c r="C78" s="11" t="str">
        <f aca="false">IF($B78="","",IFERROR(INDEX(Produtos!$B$4:$B$203,MATCH($B78,Produtos!$A$4:$A$203,0)),"código não cadastrado"))</f>
        <v/>
      </c>
      <c r="D78" s="14"/>
      <c r="E78" s="18"/>
      <c r="F78" s="14"/>
      <c r="G78" s="15"/>
      <c r="H78" s="13" t="str">
        <f aca="false">IF($F78="","",$F78*$G78)</f>
        <v/>
      </c>
      <c r="I78" s="14"/>
      <c r="J78" s="17" t="str">
        <f aca="true">IF($E78="","",$E78-TODAY())</f>
        <v/>
      </c>
      <c r="K78" s="11" t="str">
        <f aca="true">IF($E78="","",IF($E78&lt;TODAY(),"VENCIDO",IF($E78-TODAY()&lt;=30,"VENCE EM ATÉ 30 DIAS",IF($E78-TODAY()&lt;=90,"VENCE EM ATÉ 90 DIAS","OK"))))</f>
        <v/>
      </c>
    </row>
    <row r="79" customFormat="false" ht="15" hidden="false" customHeight="false" outlineLevel="0" collapsed="false">
      <c r="A79" s="18"/>
      <c r="B79" s="14"/>
      <c r="C79" s="11" t="str">
        <f aca="false">IF($B79="","",IFERROR(INDEX(Produtos!$B$4:$B$203,MATCH($B79,Produtos!$A$4:$A$203,0)),"código não cadastrado"))</f>
        <v/>
      </c>
      <c r="D79" s="14"/>
      <c r="E79" s="18"/>
      <c r="F79" s="14"/>
      <c r="G79" s="15"/>
      <c r="H79" s="13" t="str">
        <f aca="false">IF($F79="","",$F79*$G79)</f>
        <v/>
      </c>
      <c r="I79" s="14"/>
      <c r="J79" s="17" t="str">
        <f aca="true">IF($E79="","",$E79-TODAY())</f>
        <v/>
      </c>
      <c r="K79" s="11" t="str">
        <f aca="true">IF($E79="","",IF($E79&lt;TODAY(),"VENCIDO",IF($E79-TODAY()&lt;=30,"VENCE EM ATÉ 30 DIAS",IF($E79-TODAY()&lt;=90,"VENCE EM ATÉ 90 DIAS","OK"))))</f>
        <v/>
      </c>
    </row>
    <row r="80" customFormat="false" ht="15" hidden="false" customHeight="false" outlineLevel="0" collapsed="false">
      <c r="A80" s="18"/>
      <c r="B80" s="14"/>
      <c r="C80" s="11" t="str">
        <f aca="false">IF($B80="","",IFERROR(INDEX(Produtos!$B$4:$B$203,MATCH($B80,Produtos!$A$4:$A$203,0)),"código não cadastrado"))</f>
        <v/>
      </c>
      <c r="D80" s="14"/>
      <c r="E80" s="18"/>
      <c r="F80" s="14"/>
      <c r="G80" s="15"/>
      <c r="H80" s="13" t="str">
        <f aca="false">IF($F80="","",$F80*$G80)</f>
        <v/>
      </c>
      <c r="I80" s="14"/>
      <c r="J80" s="17" t="str">
        <f aca="true">IF($E80="","",$E80-TODAY())</f>
        <v/>
      </c>
      <c r="K80" s="11" t="str">
        <f aca="true">IF($E80="","",IF($E80&lt;TODAY(),"VENCIDO",IF($E80-TODAY()&lt;=30,"VENCE EM ATÉ 30 DIAS",IF($E80-TODAY()&lt;=90,"VENCE EM ATÉ 90 DIAS","OK"))))</f>
        <v/>
      </c>
    </row>
    <row r="81" customFormat="false" ht="15" hidden="false" customHeight="false" outlineLevel="0" collapsed="false">
      <c r="A81" s="18"/>
      <c r="B81" s="14"/>
      <c r="C81" s="11" t="str">
        <f aca="false">IF($B81="","",IFERROR(INDEX(Produtos!$B$4:$B$203,MATCH($B81,Produtos!$A$4:$A$203,0)),"código não cadastrado"))</f>
        <v/>
      </c>
      <c r="D81" s="14"/>
      <c r="E81" s="18"/>
      <c r="F81" s="14"/>
      <c r="G81" s="15"/>
      <c r="H81" s="13" t="str">
        <f aca="false">IF($F81="","",$F81*$G81)</f>
        <v/>
      </c>
      <c r="I81" s="14"/>
      <c r="J81" s="17" t="str">
        <f aca="true">IF($E81="","",$E81-TODAY())</f>
        <v/>
      </c>
      <c r="K81" s="11" t="str">
        <f aca="true">IF($E81="","",IF($E81&lt;TODAY(),"VENCIDO",IF($E81-TODAY()&lt;=30,"VENCE EM ATÉ 30 DIAS",IF($E81-TODAY()&lt;=90,"VENCE EM ATÉ 90 DIAS","OK"))))</f>
        <v/>
      </c>
    </row>
    <row r="82" customFormat="false" ht="15" hidden="false" customHeight="false" outlineLevel="0" collapsed="false">
      <c r="A82" s="18"/>
      <c r="B82" s="14"/>
      <c r="C82" s="11" t="str">
        <f aca="false">IF($B82="","",IFERROR(INDEX(Produtos!$B$4:$B$203,MATCH($B82,Produtos!$A$4:$A$203,0)),"código não cadastrado"))</f>
        <v/>
      </c>
      <c r="D82" s="14"/>
      <c r="E82" s="18"/>
      <c r="F82" s="14"/>
      <c r="G82" s="15"/>
      <c r="H82" s="13" t="str">
        <f aca="false">IF($F82="","",$F82*$G82)</f>
        <v/>
      </c>
      <c r="I82" s="14"/>
      <c r="J82" s="17" t="str">
        <f aca="true">IF($E82="","",$E82-TODAY())</f>
        <v/>
      </c>
      <c r="K82" s="11" t="str">
        <f aca="true">IF($E82="","",IF($E82&lt;TODAY(),"VENCIDO",IF($E82-TODAY()&lt;=30,"VENCE EM ATÉ 30 DIAS",IF($E82-TODAY()&lt;=90,"VENCE EM ATÉ 90 DIAS","OK"))))</f>
        <v/>
      </c>
    </row>
    <row r="83" customFormat="false" ht="15" hidden="false" customHeight="false" outlineLevel="0" collapsed="false">
      <c r="A83" s="18"/>
      <c r="B83" s="14"/>
      <c r="C83" s="11" t="str">
        <f aca="false">IF($B83="","",IFERROR(INDEX(Produtos!$B$4:$B$203,MATCH($B83,Produtos!$A$4:$A$203,0)),"código não cadastrado"))</f>
        <v/>
      </c>
      <c r="D83" s="14"/>
      <c r="E83" s="18"/>
      <c r="F83" s="14"/>
      <c r="G83" s="15"/>
      <c r="H83" s="13" t="str">
        <f aca="false">IF($F83="","",$F83*$G83)</f>
        <v/>
      </c>
      <c r="I83" s="14"/>
      <c r="J83" s="17" t="str">
        <f aca="true">IF($E83="","",$E83-TODAY())</f>
        <v/>
      </c>
      <c r="K83" s="11" t="str">
        <f aca="true">IF($E83="","",IF($E83&lt;TODAY(),"VENCIDO",IF($E83-TODAY()&lt;=30,"VENCE EM ATÉ 30 DIAS",IF($E83-TODAY()&lt;=90,"VENCE EM ATÉ 90 DIAS","OK"))))</f>
        <v/>
      </c>
    </row>
    <row r="84" customFormat="false" ht="15" hidden="false" customHeight="false" outlineLevel="0" collapsed="false">
      <c r="A84" s="18"/>
      <c r="B84" s="14"/>
      <c r="C84" s="11" t="str">
        <f aca="false">IF($B84="","",IFERROR(INDEX(Produtos!$B$4:$B$203,MATCH($B84,Produtos!$A$4:$A$203,0)),"código não cadastrado"))</f>
        <v/>
      </c>
      <c r="D84" s="14"/>
      <c r="E84" s="18"/>
      <c r="F84" s="14"/>
      <c r="G84" s="15"/>
      <c r="H84" s="13" t="str">
        <f aca="false">IF($F84="","",$F84*$G84)</f>
        <v/>
      </c>
      <c r="I84" s="14"/>
      <c r="J84" s="17" t="str">
        <f aca="true">IF($E84="","",$E84-TODAY())</f>
        <v/>
      </c>
      <c r="K84" s="11" t="str">
        <f aca="true">IF($E84="","",IF($E84&lt;TODAY(),"VENCIDO",IF($E84-TODAY()&lt;=30,"VENCE EM ATÉ 30 DIAS",IF($E84-TODAY()&lt;=90,"VENCE EM ATÉ 90 DIAS","OK"))))</f>
        <v/>
      </c>
    </row>
    <row r="85" customFormat="false" ht="15" hidden="false" customHeight="false" outlineLevel="0" collapsed="false">
      <c r="A85" s="18"/>
      <c r="B85" s="14"/>
      <c r="C85" s="11" t="str">
        <f aca="false">IF($B85="","",IFERROR(INDEX(Produtos!$B$4:$B$203,MATCH($B85,Produtos!$A$4:$A$203,0)),"código não cadastrado"))</f>
        <v/>
      </c>
      <c r="D85" s="14"/>
      <c r="E85" s="18"/>
      <c r="F85" s="14"/>
      <c r="G85" s="15"/>
      <c r="H85" s="13" t="str">
        <f aca="false">IF($F85="","",$F85*$G85)</f>
        <v/>
      </c>
      <c r="I85" s="14"/>
      <c r="J85" s="17" t="str">
        <f aca="true">IF($E85="","",$E85-TODAY())</f>
        <v/>
      </c>
      <c r="K85" s="11" t="str">
        <f aca="true">IF($E85="","",IF($E85&lt;TODAY(),"VENCIDO",IF($E85-TODAY()&lt;=30,"VENCE EM ATÉ 30 DIAS",IF($E85-TODAY()&lt;=90,"VENCE EM ATÉ 90 DIAS","OK"))))</f>
        <v/>
      </c>
    </row>
    <row r="86" customFormat="false" ht="15" hidden="false" customHeight="false" outlineLevel="0" collapsed="false">
      <c r="A86" s="18"/>
      <c r="B86" s="14"/>
      <c r="C86" s="11" t="str">
        <f aca="false">IF($B86="","",IFERROR(INDEX(Produtos!$B$4:$B$203,MATCH($B86,Produtos!$A$4:$A$203,0)),"código não cadastrado"))</f>
        <v/>
      </c>
      <c r="D86" s="14"/>
      <c r="E86" s="18"/>
      <c r="F86" s="14"/>
      <c r="G86" s="15"/>
      <c r="H86" s="13" t="str">
        <f aca="false">IF($F86="","",$F86*$G86)</f>
        <v/>
      </c>
      <c r="I86" s="14"/>
      <c r="J86" s="17" t="str">
        <f aca="true">IF($E86="","",$E86-TODAY())</f>
        <v/>
      </c>
      <c r="K86" s="11" t="str">
        <f aca="true">IF($E86="","",IF($E86&lt;TODAY(),"VENCIDO",IF($E86-TODAY()&lt;=30,"VENCE EM ATÉ 30 DIAS",IF($E86-TODAY()&lt;=90,"VENCE EM ATÉ 90 DIAS","OK"))))</f>
        <v/>
      </c>
    </row>
    <row r="87" customFormat="false" ht="15" hidden="false" customHeight="false" outlineLevel="0" collapsed="false">
      <c r="A87" s="18"/>
      <c r="B87" s="14"/>
      <c r="C87" s="11" t="str">
        <f aca="false">IF($B87="","",IFERROR(INDEX(Produtos!$B$4:$B$203,MATCH($B87,Produtos!$A$4:$A$203,0)),"código não cadastrado"))</f>
        <v/>
      </c>
      <c r="D87" s="14"/>
      <c r="E87" s="18"/>
      <c r="F87" s="14"/>
      <c r="G87" s="15"/>
      <c r="H87" s="13" t="str">
        <f aca="false">IF($F87="","",$F87*$G87)</f>
        <v/>
      </c>
      <c r="I87" s="14"/>
      <c r="J87" s="17" t="str">
        <f aca="true">IF($E87="","",$E87-TODAY())</f>
        <v/>
      </c>
      <c r="K87" s="11" t="str">
        <f aca="true">IF($E87="","",IF($E87&lt;TODAY(),"VENCIDO",IF($E87-TODAY()&lt;=30,"VENCE EM ATÉ 30 DIAS",IF($E87-TODAY()&lt;=90,"VENCE EM ATÉ 90 DIAS","OK"))))</f>
        <v/>
      </c>
    </row>
    <row r="88" customFormat="false" ht="15" hidden="false" customHeight="false" outlineLevel="0" collapsed="false">
      <c r="A88" s="18"/>
      <c r="B88" s="14"/>
      <c r="C88" s="11" t="str">
        <f aca="false">IF($B88="","",IFERROR(INDEX(Produtos!$B$4:$B$203,MATCH($B88,Produtos!$A$4:$A$203,0)),"código não cadastrado"))</f>
        <v/>
      </c>
      <c r="D88" s="14"/>
      <c r="E88" s="18"/>
      <c r="F88" s="14"/>
      <c r="G88" s="15"/>
      <c r="H88" s="13" t="str">
        <f aca="false">IF($F88="","",$F88*$G88)</f>
        <v/>
      </c>
      <c r="I88" s="14"/>
      <c r="J88" s="17" t="str">
        <f aca="true">IF($E88="","",$E88-TODAY())</f>
        <v/>
      </c>
      <c r="K88" s="11" t="str">
        <f aca="true">IF($E88="","",IF($E88&lt;TODAY(),"VENCIDO",IF($E88-TODAY()&lt;=30,"VENCE EM ATÉ 30 DIAS",IF($E88-TODAY()&lt;=90,"VENCE EM ATÉ 90 DIAS","OK"))))</f>
        <v/>
      </c>
    </row>
    <row r="89" customFormat="false" ht="15" hidden="false" customHeight="false" outlineLevel="0" collapsed="false">
      <c r="A89" s="18"/>
      <c r="B89" s="14"/>
      <c r="C89" s="11" t="str">
        <f aca="false">IF($B89="","",IFERROR(INDEX(Produtos!$B$4:$B$203,MATCH($B89,Produtos!$A$4:$A$203,0)),"código não cadastrado"))</f>
        <v/>
      </c>
      <c r="D89" s="14"/>
      <c r="E89" s="18"/>
      <c r="F89" s="14"/>
      <c r="G89" s="15"/>
      <c r="H89" s="13" t="str">
        <f aca="false">IF($F89="","",$F89*$G89)</f>
        <v/>
      </c>
      <c r="I89" s="14"/>
      <c r="J89" s="17" t="str">
        <f aca="true">IF($E89="","",$E89-TODAY())</f>
        <v/>
      </c>
      <c r="K89" s="11" t="str">
        <f aca="true">IF($E89="","",IF($E89&lt;TODAY(),"VENCIDO",IF($E89-TODAY()&lt;=30,"VENCE EM ATÉ 30 DIAS",IF($E89-TODAY()&lt;=90,"VENCE EM ATÉ 90 DIAS","OK"))))</f>
        <v/>
      </c>
    </row>
    <row r="90" customFormat="false" ht="15" hidden="false" customHeight="false" outlineLevel="0" collapsed="false">
      <c r="A90" s="18"/>
      <c r="B90" s="14"/>
      <c r="C90" s="11" t="str">
        <f aca="false">IF($B90="","",IFERROR(INDEX(Produtos!$B$4:$B$203,MATCH($B90,Produtos!$A$4:$A$203,0)),"código não cadastrado"))</f>
        <v/>
      </c>
      <c r="D90" s="14"/>
      <c r="E90" s="18"/>
      <c r="F90" s="14"/>
      <c r="G90" s="15"/>
      <c r="H90" s="13" t="str">
        <f aca="false">IF($F90="","",$F90*$G90)</f>
        <v/>
      </c>
      <c r="I90" s="14"/>
      <c r="J90" s="17" t="str">
        <f aca="true">IF($E90="","",$E90-TODAY())</f>
        <v/>
      </c>
      <c r="K90" s="11" t="str">
        <f aca="true">IF($E90="","",IF($E90&lt;TODAY(),"VENCIDO",IF($E90-TODAY()&lt;=30,"VENCE EM ATÉ 30 DIAS",IF($E90-TODAY()&lt;=90,"VENCE EM ATÉ 90 DIAS","OK"))))</f>
        <v/>
      </c>
    </row>
    <row r="91" customFormat="false" ht="15" hidden="false" customHeight="false" outlineLevel="0" collapsed="false">
      <c r="A91" s="18"/>
      <c r="B91" s="14"/>
      <c r="C91" s="11" t="str">
        <f aca="false">IF($B91="","",IFERROR(INDEX(Produtos!$B$4:$B$203,MATCH($B91,Produtos!$A$4:$A$203,0)),"código não cadastrado"))</f>
        <v/>
      </c>
      <c r="D91" s="14"/>
      <c r="E91" s="18"/>
      <c r="F91" s="14"/>
      <c r="G91" s="15"/>
      <c r="H91" s="13" t="str">
        <f aca="false">IF($F91="","",$F91*$G91)</f>
        <v/>
      </c>
      <c r="I91" s="14"/>
      <c r="J91" s="17" t="str">
        <f aca="true">IF($E91="","",$E91-TODAY())</f>
        <v/>
      </c>
      <c r="K91" s="11" t="str">
        <f aca="true">IF($E91="","",IF($E91&lt;TODAY(),"VENCIDO",IF($E91-TODAY()&lt;=30,"VENCE EM ATÉ 30 DIAS",IF($E91-TODAY()&lt;=90,"VENCE EM ATÉ 90 DIAS","OK"))))</f>
        <v/>
      </c>
    </row>
    <row r="92" customFormat="false" ht="15" hidden="false" customHeight="false" outlineLevel="0" collapsed="false">
      <c r="A92" s="18"/>
      <c r="B92" s="14"/>
      <c r="C92" s="11" t="str">
        <f aca="false">IF($B92="","",IFERROR(INDEX(Produtos!$B$4:$B$203,MATCH($B92,Produtos!$A$4:$A$203,0)),"código não cadastrado"))</f>
        <v/>
      </c>
      <c r="D92" s="14"/>
      <c r="E92" s="18"/>
      <c r="F92" s="14"/>
      <c r="G92" s="15"/>
      <c r="H92" s="13" t="str">
        <f aca="false">IF($F92="","",$F92*$G92)</f>
        <v/>
      </c>
      <c r="I92" s="14"/>
      <c r="J92" s="17" t="str">
        <f aca="true">IF($E92="","",$E92-TODAY())</f>
        <v/>
      </c>
      <c r="K92" s="11" t="str">
        <f aca="true">IF($E92="","",IF($E92&lt;TODAY(),"VENCIDO",IF($E92-TODAY()&lt;=30,"VENCE EM ATÉ 30 DIAS",IF($E92-TODAY()&lt;=90,"VENCE EM ATÉ 90 DIAS","OK"))))</f>
        <v/>
      </c>
    </row>
    <row r="93" customFormat="false" ht="15" hidden="false" customHeight="false" outlineLevel="0" collapsed="false">
      <c r="A93" s="18"/>
      <c r="B93" s="14"/>
      <c r="C93" s="11" t="str">
        <f aca="false">IF($B93="","",IFERROR(INDEX(Produtos!$B$4:$B$203,MATCH($B93,Produtos!$A$4:$A$203,0)),"código não cadastrado"))</f>
        <v/>
      </c>
      <c r="D93" s="14"/>
      <c r="E93" s="18"/>
      <c r="F93" s="14"/>
      <c r="G93" s="15"/>
      <c r="H93" s="13" t="str">
        <f aca="false">IF($F93="","",$F93*$G93)</f>
        <v/>
      </c>
      <c r="I93" s="14"/>
      <c r="J93" s="17" t="str">
        <f aca="true">IF($E93="","",$E93-TODAY())</f>
        <v/>
      </c>
      <c r="K93" s="11" t="str">
        <f aca="true">IF($E93="","",IF($E93&lt;TODAY(),"VENCIDO",IF($E93-TODAY()&lt;=30,"VENCE EM ATÉ 30 DIAS",IF($E93-TODAY()&lt;=90,"VENCE EM ATÉ 90 DIAS","OK"))))</f>
        <v/>
      </c>
    </row>
    <row r="94" customFormat="false" ht="15" hidden="false" customHeight="false" outlineLevel="0" collapsed="false">
      <c r="A94" s="18"/>
      <c r="B94" s="14"/>
      <c r="C94" s="11" t="str">
        <f aca="false">IF($B94="","",IFERROR(INDEX(Produtos!$B$4:$B$203,MATCH($B94,Produtos!$A$4:$A$203,0)),"código não cadastrado"))</f>
        <v/>
      </c>
      <c r="D94" s="14"/>
      <c r="E94" s="18"/>
      <c r="F94" s="14"/>
      <c r="G94" s="15"/>
      <c r="H94" s="13" t="str">
        <f aca="false">IF($F94="","",$F94*$G94)</f>
        <v/>
      </c>
      <c r="I94" s="14"/>
      <c r="J94" s="17" t="str">
        <f aca="true">IF($E94="","",$E94-TODAY())</f>
        <v/>
      </c>
      <c r="K94" s="11" t="str">
        <f aca="true">IF($E94="","",IF($E94&lt;TODAY(),"VENCIDO",IF($E94-TODAY()&lt;=30,"VENCE EM ATÉ 30 DIAS",IF($E94-TODAY()&lt;=90,"VENCE EM ATÉ 90 DIAS","OK"))))</f>
        <v/>
      </c>
    </row>
    <row r="95" customFormat="false" ht="15" hidden="false" customHeight="false" outlineLevel="0" collapsed="false">
      <c r="A95" s="18"/>
      <c r="B95" s="14"/>
      <c r="C95" s="11" t="str">
        <f aca="false">IF($B95="","",IFERROR(INDEX(Produtos!$B$4:$B$203,MATCH($B95,Produtos!$A$4:$A$203,0)),"código não cadastrado"))</f>
        <v/>
      </c>
      <c r="D95" s="14"/>
      <c r="E95" s="18"/>
      <c r="F95" s="14"/>
      <c r="G95" s="15"/>
      <c r="H95" s="13" t="str">
        <f aca="false">IF($F95="","",$F95*$G95)</f>
        <v/>
      </c>
      <c r="I95" s="14"/>
      <c r="J95" s="17" t="str">
        <f aca="true">IF($E95="","",$E95-TODAY())</f>
        <v/>
      </c>
      <c r="K95" s="11" t="str">
        <f aca="true">IF($E95="","",IF($E95&lt;TODAY(),"VENCIDO",IF($E95-TODAY()&lt;=30,"VENCE EM ATÉ 30 DIAS",IF($E95-TODAY()&lt;=90,"VENCE EM ATÉ 90 DIAS","OK"))))</f>
        <v/>
      </c>
    </row>
    <row r="96" customFormat="false" ht="15" hidden="false" customHeight="false" outlineLevel="0" collapsed="false">
      <c r="A96" s="18"/>
      <c r="B96" s="14"/>
      <c r="C96" s="11" t="str">
        <f aca="false">IF($B96="","",IFERROR(INDEX(Produtos!$B$4:$B$203,MATCH($B96,Produtos!$A$4:$A$203,0)),"código não cadastrado"))</f>
        <v/>
      </c>
      <c r="D96" s="14"/>
      <c r="E96" s="18"/>
      <c r="F96" s="14"/>
      <c r="G96" s="15"/>
      <c r="H96" s="13" t="str">
        <f aca="false">IF($F96="","",$F96*$G96)</f>
        <v/>
      </c>
      <c r="I96" s="14"/>
      <c r="J96" s="17" t="str">
        <f aca="true">IF($E96="","",$E96-TODAY())</f>
        <v/>
      </c>
      <c r="K96" s="11" t="str">
        <f aca="true">IF($E96="","",IF($E96&lt;TODAY(),"VENCIDO",IF($E96-TODAY()&lt;=30,"VENCE EM ATÉ 30 DIAS",IF($E96-TODAY()&lt;=90,"VENCE EM ATÉ 90 DIAS","OK"))))</f>
        <v/>
      </c>
    </row>
    <row r="97" customFormat="false" ht="15" hidden="false" customHeight="false" outlineLevel="0" collapsed="false">
      <c r="A97" s="18"/>
      <c r="B97" s="14"/>
      <c r="C97" s="11" t="str">
        <f aca="false">IF($B97="","",IFERROR(INDEX(Produtos!$B$4:$B$203,MATCH($B97,Produtos!$A$4:$A$203,0)),"código não cadastrado"))</f>
        <v/>
      </c>
      <c r="D97" s="14"/>
      <c r="E97" s="18"/>
      <c r="F97" s="14"/>
      <c r="G97" s="15"/>
      <c r="H97" s="13" t="str">
        <f aca="false">IF($F97="","",$F97*$G97)</f>
        <v/>
      </c>
      <c r="I97" s="14"/>
      <c r="J97" s="17" t="str">
        <f aca="true">IF($E97="","",$E97-TODAY())</f>
        <v/>
      </c>
      <c r="K97" s="11" t="str">
        <f aca="true">IF($E97="","",IF($E97&lt;TODAY(),"VENCIDO",IF($E97-TODAY()&lt;=30,"VENCE EM ATÉ 30 DIAS",IF($E97-TODAY()&lt;=90,"VENCE EM ATÉ 90 DIAS","OK"))))</f>
        <v/>
      </c>
    </row>
    <row r="98" customFormat="false" ht="15" hidden="false" customHeight="false" outlineLevel="0" collapsed="false">
      <c r="A98" s="18"/>
      <c r="B98" s="14"/>
      <c r="C98" s="11" t="str">
        <f aca="false">IF($B98="","",IFERROR(INDEX(Produtos!$B$4:$B$203,MATCH($B98,Produtos!$A$4:$A$203,0)),"código não cadastrado"))</f>
        <v/>
      </c>
      <c r="D98" s="14"/>
      <c r="E98" s="18"/>
      <c r="F98" s="14"/>
      <c r="G98" s="15"/>
      <c r="H98" s="13" t="str">
        <f aca="false">IF($F98="","",$F98*$G98)</f>
        <v/>
      </c>
      <c r="I98" s="14"/>
      <c r="J98" s="17" t="str">
        <f aca="true">IF($E98="","",$E98-TODAY())</f>
        <v/>
      </c>
      <c r="K98" s="11" t="str">
        <f aca="true">IF($E98="","",IF($E98&lt;TODAY(),"VENCIDO",IF($E98-TODAY()&lt;=30,"VENCE EM ATÉ 30 DIAS",IF($E98-TODAY()&lt;=90,"VENCE EM ATÉ 90 DIAS","OK"))))</f>
        <v/>
      </c>
    </row>
    <row r="99" customFormat="false" ht="15" hidden="false" customHeight="false" outlineLevel="0" collapsed="false">
      <c r="A99" s="18"/>
      <c r="B99" s="14"/>
      <c r="C99" s="11" t="str">
        <f aca="false">IF($B99="","",IFERROR(INDEX(Produtos!$B$4:$B$203,MATCH($B99,Produtos!$A$4:$A$203,0)),"código não cadastrado"))</f>
        <v/>
      </c>
      <c r="D99" s="14"/>
      <c r="E99" s="18"/>
      <c r="F99" s="14"/>
      <c r="G99" s="15"/>
      <c r="H99" s="13" t="str">
        <f aca="false">IF($F99="","",$F99*$G99)</f>
        <v/>
      </c>
      <c r="I99" s="14"/>
      <c r="J99" s="17" t="str">
        <f aca="true">IF($E99="","",$E99-TODAY())</f>
        <v/>
      </c>
      <c r="K99" s="11" t="str">
        <f aca="true">IF($E99="","",IF($E99&lt;TODAY(),"VENCIDO",IF($E99-TODAY()&lt;=30,"VENCE EM ATÉ 30 DIAS",IF($E99-TODAY()&lt;=90,"VENCE EM ATÉ 90 DIAS","OK"))))</f>
        <v/>
      </c>
    </row>
    <row r="100" customFormat="false" ht="15" hidden="false" customHeight="false" outlineLevel="0" collapsed="false">
      <c r="A100" s="18"/>
      <c r="B100" s="14"/>
      <c r="C100" s="11" t="str">
        <f aca="false">IF($B100="","",IFERROR(INDEX(Produtos!$B$4:$B$203,MATCH($B100,Produtos!$A$4:$A$203,0)),"código não cadastrado"))</f>
        <v/>
      </c>
      <c r="D100" s="14"/>
      <c r="E100" s="18"/>
      <c r="F100" s="14"/>
      <c r="G100" s="15"/>
      <c r="H100" s="13" t="str">
        <f aca="false">IF($F100="","",$F100*$G100)</f>
        <v/>
      </c>
      <c r="I100" s="14"/>
      <c r="J100" s="17" t="str">
        <f aca="true">IF($E100="","",$E100-TODAY())</f>
        <v/>
      </c>
      <c r="K100" s="11" t="str">
        <f aca="true">IF($E100="","",IF($E100&lt;TODAY(),"VENCIDO",IF($E100-TODAY()&lt;=30,"VENCE EM ATÉ 30 DIAS",IF($E100-TODAY()&lt;=90,"VENCE EM ATÉ 90 DIAS","OK"))))</f>
        <v/>
      </c>
    </row>
    <row r="101" customFormat="false" ht="15" hidden="false" customHeight="false" outlineLevel="0" collapsed="false">
      <c r="A101" s="18"/>
      <c r="B101" s="14"/>
      <c r="C101" s="11" t="str">
        <f aca="false">IF($B101="","",IFERROR(INDEX(Produtos!$B$4:$B$203,MATCH($B101,Produtos!$A$4:$A$203,0)),"código não cadastrado"))</f>
        <v/>
      </c>
      <c r="D101" s="14"/>
      <c r="E101" s="18"/>
      <c r="F101" s="14"/>
      <c r="G101" s="15"/>
      <c r="H101" s="13" t="str">
        <f aca="false">IF($F101="","",$F101*$G101)</f>
        <v/>
      </c>
      <c r="I101" s="14"/>
      <c r="J101" s="17" t="str">
        <f aca="true">IF($E101="","",$E101-TODAY())</f>
        <v/>
      </c>
      <c r="K101" s="11" t="str">
        <f aca="true">IF($E101="","",IF($E101&lt;TODAY(),"VENCIDO",IF($E101-TODAY()&lt;=30,"VENCE EM ATÉ 30 DIAS",IF($E101-TODAY()&lt;=90,"VENCE EM ATÉ 90 DIAS","OK"))))</f>
        <v/>
      </c>
    </row>
    <row r="102" customFormat="false" ht="15" hidden="false" customHeight="false" outlineLevel="0" collapsed="false">
      <c r="A102" s="18"/>
      <c r="B102" s="14"/>
      <c r="C102" s="11" t="str">
        <f aca="false">IF($B102="","",IFERROR(INDEX(Produtos!$B$4:$B$203,MATCH($B102,Produtos!$A$4:$A$203,0)),"código não cadastrado"))</f>
        <v/>
      </c>
      <c r="D102" s="14"/>
      <c r="E102" s="18"/>
      <c r="F102" s="14"/>
      <c r="G102" s="15"/>
      <c r="H102" s="13" t="str">
        <f aca="false">IF($F102="","",$F102*$G102)</f>
        <v/>
      </c>
      <c r="I102" s="14"/>
      <c r="J102" s="17" t="str">
        <f aca="true">IF($E102="","",$E102-TODAY())</f>
        <v/>
      </c>
      <c r="K102" s="11" t="str">
        <f aca="true">IF($E102="","",IF($E102&lt;TODAY(),"VENCIDO",IF($E102-TODAY()&lt;=30,"VENCE EM ATÉ 30 DIAS",IF($E102-TODAY()&lt;=90,"VENCE EM ATÉ 90 DIAS","OK"))))</f>
        <v/>
      </c>
    </row>
    <row r="103" customFormat="false" ht="15" hidden="false" customHeight="false" outlineLevel="0" collapsed="false">
      <c r="A103" s="18"/>
      <c r="B103" s="14"/>
      <c r="C103" s="11" t="str">
        <f aca="false">IF($B103="","",IFERROR(INDEX(Produtos!$B$4:$B$203,MATCH($B103,Produtos!$A$4:$A$203,0)),"código não cadastrado"))</f>
        <v/>
      </c>
      <c r="D103" s="14"/>
      <c r="E103" s="18"/>
      <c r="F103" s="14"/>
      <c r="G103" s="15"/>
      <c r="H103" s="13" t="str">
        <f aca="false">IF($F103="","",$F103*$G103)</f>
        <v/>
      </c>
      <c r="I103" s="14"/>
      <c r="J103" s="17" t="str">
        <f aca="true">IF($E103="","",$E103-TODAY())</f>
        <v/>
      </c>
      <c r="K103" s="11" t="str">
        <f aca="true">IF($E103="","",IF($E103&lt;TODAY(),"VENCIDO",IF($E103-TODAY()&lt;=30,"VENCE EM ATÉ 30 DIAS",IF($E103-TODAY()&lt;=90,"VENCE EM ATÉ 90 DIAS","OK"))))</f>
        <v/>
      </c>
    </row>
    <row r="104" customFormat="false" ht="15" hidden="false" customHeight="false" outlineLevel="0" collapsed="false">
      <c r="A104" s="18"/>
      <c r="B104" s="14"/>
      <c r="C104" s="11" t="str">
        <f aca="false">IF($B104="","",IFERROR(INDEX(Produtos!$B$4:$B$203,MATCH($B104,Produtos!$A$4:$A$203,0)),"código não cadastrado"))</f>
        <v/>
      </c>
      <c r="D104" s="14"/>
      <c r="E104" s="18"/>
      <c r="F104" s="14"/>
      <c r="G104" s="15"/>
      <c r="H104" s="13" t="str">
        <f aca="false">IF($F104="","",$F104*$G104)</f>
        <v/>
      </c>
      <c r="I104" s="14"/>
      <c r="J104" s="17" t="str">
        <f aca="true">IF($E104="","",$E104-TODAY())</f>
        <v/>
      </c>
      <c r="K104" s="11" t="str">
        <f aca="true">IF($E104="","",IF($E104&lt;TODAY(),"VENCIDO",IF($E104-TODAY()&lt;=30,"VENCE EM ATÉ 30 DIAS",IF($E104-TODAY()&lt;=90,"VENCE EM ATÉ 90 DIAS","OK"))))</f>
        <v/>
      </c>
    </row>
    <row r="105" customFormat="false" ht="15" hidden="false" customHeight="false" outlineLevel="0" collapsed="false">
      <c r="A105" s="18"/>
      <c r="B105" s="14"/>
      <c r="C105" s="11" t="str">
        <f aca="false">IF($B105="","",IFERROR(INDEX(Produtos!$B$4:$B$203,MATCH($B105,Produtos!$A$4:$A$203,0)),"código não cadastrado"))</f>
        <v/>
      </c>
      <c r="D105" s="14"/>
      <c r="E105" s="18"/>
      <c r="F105" s="14"/>
      <c r="G105" s="15"/>
      <c r="H105" s="13" t="str">
        <f aca="false">IF($F105="","",$F105*$G105)</f>
        <v/>
      </c>
      <c r="I105" s="14"/>
      <c r="J105" s="17" t="str">
        <f aca="true">IF($E105="","",$E105-TODAY())</f>
        <v/>
      </c>
      <c r="K105" s="11" t="str">
        <f aca="true">IF($E105="","",IF($E105&lt;TODAY(),"VENCIDO",IF($E105-TODAY()&lt;=30,"VENCE EM ATÉ 30 DIAS",IF($E105-TODAY()&lt;=90,"VENCE EM ATÉ 90 DIAS","OK"))))</f>
        <v/>
      </c>
    </row>
    <row r="106" customFormat="false" ht="15" hidden="false" customHeight="false" outlineLevel="0" collapsed="false">
      <c r="A106" s="18"/>
      <c r="B106" s="14"/>
      <c r="C106" s="11" t="str">
        <f aca="false">IF($B106="","",IFERROR(INDEX(Produtos!$B$4:$B$203,MATCH($B106,Produtos!$A$4:$A$203,0)),"código não cadastrado"))</f>
        <v/>
      </c>
      <c r="D106" s="14"/>
      <c r="E106" s="18"/>
      <c r="F106" s="14"/>
      <c r="G106" s="15"/>
      <c r="H106" s="13" t="str">
        <f aca="false">IF($F106="","",$F106*$G106)</f>
        <v/>
      </c>
      <c r="I106" s="14"/>
      <c r="J106" s="17" t="str">
        <f aca="true">IF($E106="","",$E106-TODAY())</f>
        <v/>
      </c>
      <c r="K106" s="11" t="str">
        <f aca="true">IF($E106="","",IF($E106&lt;TODAY(),"VENCIDO",IF($E106-TODAY()&lt;=30,"VENCE EM ATÉ 30 DIAS",IF($E106-TODAY()&lt;=90,"VENCE EM ATÉ 90 DIAS","OK"))))</f>
        <v/>
      </c>
    </row>
    <row r="107" customFormat="false" ht="15" hidden="false" customHeight="false" outlineLevel="0" collapsed="false">
      <c r="A107" s="18"/>
      <c r="B107" s="14"/>
      <c r="C107" s="11" t="str">
        <f aca="false">IF($B107="","",IFERROR(INDEX(Produtos!$B$4:$B$203,MATCH($B107,Produtos!$A$4:$A$203,0)),"código não cadastrado"))</f>
        <v/>
      </c>
      <c r="D107" s="14"/>
      <c r="E107" s="18"/>
      <c r="F107" s="14"/>
      <c r="G107" s="15"/>
      <c r="H107" s="13" t="str">
        <f aca="false">IF($F107="","",$F107*$G107)</f>
        <v/>
      </c>
      <c r="I107" s="14"/>
      <c r="J107" s="17" t="str">
        <f aca="true">IF($E107="","",$E107-TODAY())</f>
        <v/>
      </c>
      <c r="K107" s="11" t="str">
        <f aca="true">IF($E107="","",IF($E107&lt;TODAY(),"VENCIDO",IF($E107-TODAY()&lt;=30,"VENCE EM ATÉ 30 DIAS",IF($E107-TODAY()&lt;=90,"VENCE EM ATÉ 90 DIAS","OK"))))</f>
        <v/>
      </c>
    </row>
    <row r="108" customFormat="false" ht="15" hidden="false" customHeight="false" outlineLevel="0" collapsed="false">
      <c r="A108" s="18"/>
      <c r="B108" s="14"/>
      <c r="C108" s="11" t="str">
        <f aca="false">IF($B108="","",IFERROR(INDEX(Produtos!$B$4:$B$203,MATCH($B108,Produtos!$A$4:$A$203,0)),"código não cadastrado"))</f>
        <v/>
      </c>
      <c r="D108" s="14"/>
      <c r="E108" s="18"/>
      <c r="F108" s="14"/>
      <c r="G108" s="15"/>
      <c r="H108" s="13" t="str">
        <f aca="false">IF($F108="","",$F108*$G108)</f>
        <v/>
      </c>
      <c r="I108" s="14"/>
      <c r="J108" s="17" t="str">
        <f aca="true">IF($E108="","",$E108-TODAY())</f>
        <v/>
      </c>
      <c r="K108" s="11" t="str">
        <f aca="true">IF($E108="","",IF($E108&lt;TODAY(),"VENCIDO",IF($E108-TODAY()&lt;=30,"VENCE EM ATÉ 30 DIAS",IF($E108-TODAY()&lt;=90,"VENCE EM ATÉ 90 DIAS","OK"))))</f>
        <v/>
      </c>
    </row>
    <row r="109" customFormat="false" ht="15" hidden="false" customHeight="false" outlineLevel="0" collapsed="false">
      <c r="A109" s="18"/>
      <c r="B109" s="14"/>
      <c r="C109" s="11" t="str">
        <f aca="false">IF($B109="","",IFERROR(INDEX(Produtos!$B$4:$B$203,MATCH($B109,Produtos!$A$4:$A$203,0)),"código não cadastrado"))</f>
        <v/>
      </c>
      <c r="D109" s="14"/>
      <c r="E109" s="18"/>
      <c r="F109" s="14"/>
      <c r="G109" s="15"/>
      <c r="H109" s="13" t="str">
        <f aca="false">IF($F109="","",$F109*$G109)</f>
        <v/>
      </c>
      <c r="I109" s="14"/>
      <c r="J109" s="17" t="str">
        <f aca="true">IF($E109="","",$E109-TODAY())</f>
        <v/>
      </c>
      <c r="K109" s="11" t="str">
        <f aca="true">IF($E109="","",IF($E109&lt;TODAY(),"VENCIDO",IF($E109-TODAY()&lt;=30,"VENCE EM ATÉ 30 DIAS",IF($E109-TODAY()&lt;=90,"VENCE EM ATÉ 90 DIAS","OK"))))</f>
        <v/>
      </c>
    </row>
    <row r="110" customFormat="false" ht="15" hidden="false" customHeight="false" outlineLevel="0" collapsed="false">
      <c r="A110" s="18"/>
      <c r="B110" s="14"/>
      <c r="C110" s="11" t="str">
        <f aca="false">IF($B110="","",IFERROR(INDEX(Produtos!$B$4:$B$203,MATCH($B110,Produtos!$A$4:$A$203,0)),"código não cadastrado"))</f>
        <v/>
      </c>
      <c r="D110" s="14"/>
      <c r="E110" s="18"/>
      <c r="F110" s="14"/>
      <c r="G110" s="15"/>
      <c r="H110" s="13" t="str">
        <f aca="false">IF($F110="","",$F110*$G110)</f>
        <v/>
      </c>
      <c r="I110" s="14"/>
      <c r="J110" s="17" t="str">
        <f aca="true">IF($E110="","",$E110-TODAY())</f>
        <v/>
      </c>
      <c r="K110" s="11" t="str">
        <f aca="true">IF($E110="","",IF($E110&lt;TODAY(),"VENCIDO",IF($E110-TODAY()&lt;=30,"VENCE EM ATÉ 30 DIAS",IF($E110-TODAY()&lt;=90,"VENCE EM ATÉ 90 DIAS","OK"))))</f>
        <v/>
      </c>
    </row>
    <row r="111" customFormat="false" ht="15" hidden="false" customHeight="false" outlineLevel="0" collapsed="false">
      <c r="A111" s="18"/>
      <c r="B111" s="14"/>
      <c r="C111" s="11" t="str">
        <f aca="false">IF($B111="","",IFERROR(INDEX(Produtos!$B$4:$B$203,MATCH($B111,Produtos!$A$4:$A$203,0)),"código não cadastrado"))</f>
        <v/>
      </c>
      <c r="D111" s="14"/>
      <c r="E111" s="18"/>
      <c r="F111" s="14"/>
      <c r="G111" s="15"/>
      <c r="H111" s="13" t="str">
        <f aca="false">IF($F111="","",$F111*$G111)</f>
        <v/>
      </c>
      <c r="I111" s="14"/>
      <c r="J111" s="17" t="str">
        <f aca="true">IF($E111="","",$E111-TODAY())</f>
        <v/>
      </c>
      <c r="K111" s="11" t="str">
        <f aca="true">IF($E111="","",IF($E111&lt;TODAY(),"VENCIDO",IF($E111-TODAY()&lt;=30,"VENCE EM ATÉ 30 DIAS",IF($E111-TODAY()&lt;=90,"VENCE EM ATÉ 90 DIAS","OK"))))</f>
        <v/>
      </c>
    </row>
    <row r="112" customFormat="false" ht="15" hidden="false" customHeight="false" outlineLevel="0" collapsed="false">
      <c r="A112" s="18"/>
      <c r="B112" s="14"/>
      <c r="C112" s="11" t="str">
        <f aca="false">IF($B112="","",IFERROR(INDEX(Produtos!$B$4:$B$203,MATCH($B112,Produtos!$A$4:$A$203,0)),"código não cadastrado"))</f>
        <v/>
      </c>
      <c r="D112" s="14"/>
      <c r="E112" s="18"/>
      <c r="F112" s="14"/>
      <c r="G112" s="15"/>
      <c r="H112" s="13" t="str">
        <f aca="false">IF($F112="","",$F112*$G112)</f>
        <v/>
      </c>
      <c r="I112" s="14"/>
      <c r="J112" s="17" t="str">
        <f aca="true">IF($E112="","",$E112-TODAY())</f>
        <v/>
      </c>
      <c r="K112" s="11" t="str">
        <f aca="true">IF($E112="","",IF($E112&lt;TODAY(),"VENCIDO",IF($E112-TODAY()&lt;=30,"VENCE EM ATÉ 30 DIAS",IF($E112-TODAY()&lt;=90,"VENCE EM ATÉ 90 DIAS","OK"))))</f>
        <v/>
      </c>
    </row>
    <row r="113" customFormat="false" ht="15" hidden="false" customHeight="false" outlineLevel="0" collapsed="false">
      <c r="A113" s="18"/>
      <c r="B113" s="14"/>
      <c r="C113" s="11" t="str">
        <f aca="false">IF($B113="","",IFERROR(INDEX(Produtos!$B$4:$B$203,MATCH($B113,Produtos!$A$4:$A$203,0)),"código não cadastrado"))</f>
        <v/>
      </c>
      <c r="D113" s="14"/>
      <c r="E113" s="18"/>
      <c r="F113" s="14"/>
      <c r="G113" s="15"/>
      <c r="H113" s="13" t="str">
        <f aca="false">IF($F113="","",$F113*$G113)</f>
        <v/>
      </c>
      <c r="I113" s="14"/>
      <c r="J113" s="17" t="str">
        <f aca="true">IF($E113="","",$E113-TODAY())</f>
        <v/>
      </c>
      <c r="K113" s="11" t="str">
        <f aca="true">IF($E113="","",IF($E113&lt;TODAY(),"VENCIDO",IF($E113-TODAY()&lt;=30,"VENCE EM ATÉ 30 DIAS",IF($E113-TODAY()&lt;=90,"VENCE EM ATÉ 90 DIAS","OK"))))</f>
        <v/>
      </c>
    </row>
    <row r="114" customFormat="false" ht="15" hidden="false" customHeight="false" outlineLevel="0" collapsed="false">
      <c r="A114" s="18"/>
      <c r="B114" s="14"/>
      <c r="C114" s="11" t="str">
        <f aca="false">IF($B114="","",IFERROR(INDEX(Produtos!$B$4:$B$203,MATCH($B114,Produtos!$A$4:$A$203,0)),"código não cadastrado"))</f>
        <v/>
      </c>
      <c r="D114" s="14"/>
      <c r="E114" s="18"/>
      <c r="F114" s="14"/>
      <c r="G114" s="15"/>
      <c r="H114" s="13" t="str">
        <f aca="false">IF($F114="","",$F114*$G114)</f>
        <v/>
      </c>
      <c r="I114" s="14"/>
      <c r="J114" s="17" t="str">
        <f aca="true">IF($E114="","",$E114-TODAY())</f>
        <v/>
      </c>
      <c r="K114" s="11" t="str">
        <f aca="true">IF($E114="","",IF($E114&lt;TODAY(),"VENCIDO",IF($E114-TODAY()&lt;=30,"VENCE EM ATÉ 30 DIAS",IF($E114-TODAY()&lt;=90,"VENCE EM ATÉ 90 DIAS","OK"))))</f>
        <v/>
      </c>
    </row>
    <row r="115" customFormat="false" ht="15" hidden="false" customHeight="false" outlineLevel="0" collapsed="false">
      <c r="A115" s="18"/>
      <c r="B115" s="14"/>
      <c r="C115" s="11" t="str">
        <f aca="false">IF($B115="","",IFERROR(INDEX(Produtos!$B$4:$B$203,MATCH($B115,Produtos!$A$4:$A$203,0)),"código não cadastrado"))</f>
        <v/>
      </c>
      <c r="D115" s="14"/>
      <c r="E115" s="18"/>
      <c r="F115" s="14"/>
      <c r="G115" s="15"/>
      <c r="H115" s="13" t="str">
        <f aca="false">IF($F115="","",$F115*$G115)</f>
        <v/>
      </c>
      <c r="I115" s="14"/>
      <c r="J115" s="17" t="str">
        <f aca="true">IF($E115="","",$E115-TODAY())</f>
        <v/>
      </c>
      <c r="K115" s="11" t="str">
        <f aca="true">IF($E115="","",IF($E115&lt;TODAY(),"VENCIDO",IF($E115-TODAY()&lt;=30,"VENCE EM ATÉ 30 DIAS",IF($E115-TODAY()&lt;=90,"VENCE EM ATÉ 90 DIAS","OK"))))</f>
        <v/>
      </c>
    </row>
    <row r="116" customFormat="false" ht="15" hidden="false" customHeight="false" outlineLevel="0" collapsed="false">
      <c r="A116" s="18"/>
      <c r="B116" s="14"/>
      <c r="C116" s="11" t="str">
        <f aca="false">IF($B116="","",IFERROR(INDEX(Produtos!$B$4:$B$203,MATCH($B116,Produtos!$A$4:$A$203,0)),"código não cadastrado"))</f>
        <v/>
      </c>
      <c r="D116" s="14"/>
      <c r="E116" s="18"/>
      <c r="F116" s="14"/>
      <c r="G116" s="15"/>
      <c r="H116" s="13" t="str">
        <f aca="false">IF($F116="","",$F116*$G116)</f>
        <v/>
      </c>
      <c r="I116" s="14"/>
      <c r="J116" s="17" t="str">
        <f aca="true">IF($E116="","",$E116-TODAY())</f>
        <v/>
      </c>
      <c r="K116" s="11" t="str">
        <f aca="true">IF($E116="","",IF($E116&lt;TODAY(),"VENCIDO",IF($E116-TODAY()&lt;=30,"VENCE EM ATÉ 30 DIAS",IF($E116-TODAY()&lt;=90,"VENCE EM ATÉ 90 DIAS","OK"))))</f>
        <v/>
      </c>
    </row>
    <row r="117" customFormat="false" ht="15" hidden="false" customHeight="false" outlineLevel="0" collapsed="false">
      <c r="A117" s="18"/>
      <c r="B117" s="14"/>
      <c r="C117" s="11" t="str">
        <f aca="false">IF($B117="","",IFERROR(INDEX(Produtos!$B$4:$B$203,MATCH($B117,Produtos!$A$4:$A$203,0)),"código não cadastrado"))</f>
        <v/>
      </c>
      <c r="D117" s="14"/>
      <c r="E117" s="18"/>
      <c r="F117" s="14"/>
      <c r="G117" s="15"/>
      <c r="H117" s="13" t="str">
        <f aca="false">IF($F117="","",$F117*$G117)</f>
        <v/>
      </c>
      <c r="I117" s="14"/>
      <c r="J117" s="17" t="str">
        <f aca="true">IF($E117="","",$E117-TODAY())</f>
        <v/>
      </c>
      <c r="K117" s="11" t="str">
        <f aca="true">IF($E117="","",IF($E117&lt;TODAY(),"VENCIDO",IF($E117-TODAY()&lt;=30,"VENCE EM ATÉ 30 DIAS",IF($E117-TODAY()&lt;=90,"VENCE EM ATÉ 90 DIAS","OK"))))</f>
        <v/>
      </c>
    </row>
    <row r="118" customFormat="false" ht="15" hidden="false" customHeight="false" outlineLevel="0" collapsed="false">
      <c r="A118" s="18"/>
      <c r="B118" s="14"/>
      <c r="C118" s="11" t="str">
        <f aca="false">IF($B118="","",IFERROR(INDEX(Produtos!$B$4:$B$203,MATCH($B118,Produtos!$A$4:$A$203,0)),"código não cadastrado"))</f>
        <v/>
      </c>
      <c r="D118" s="14"/>
      <c r="E118" s="18"/>
      <c r="F118" s="14"/>
      <c r="G118" s="15"/>
      <c r="H118" s="13" t="str">
        <f aca="false">IF($F118="","",$F118*$G118)</f>
        <v/>
      </c>
      <c r="I118" s="14"/>
      <c r="J118" s="17" t="str">
        <f aca="true">IF($E118="","",$E118-TODAY())</f>
        <v/>
      </c>
      <c r="K118" s="11" t="str">
        <f aca="true">IF($E118="","",IF($E118&lt;TODAY(),"VENCIDO",IF($E118-TODAY()&lt;=30,"VENCE EM ATÉ 30 DIAS",IF($E118-TODAY()&lt;=90,"VENCE EM ATÉ 90 DIAS","OK"))))</f>
        <v/>
      </c>
    </row>
    <row r="119" customFormat="false" ht="15" hidden="false" customHeight="false" outlineLevel="0" collapsed="false">
      <c r="A119" s="18"/>
      <c r="B119" s="14"/>
      <c r="C119" s="11" t="str">
        <f aca="false">IF($B119="","",IFERROR(INDEX(Produtos!$B$4:$B$203,MATCH($B119,Produtos!$A$4:$A$203,0)),"código não cadastrado"))</f>
        <v/>
      </c>
      <c r="D119" s="14"/>
      <c r="E119" s="18"/>
      <c r="F119" s="14"/>
      <c r="G119" s="15"/>
      <c r="H119" s="13" t="str">
        <f aca="false">IF($F119="","",$F119*$G119)</f>
        <v/>
      </c>
      <c r="I119" s="14"/>
      <c r="J119" s="17" t="str">
        <f aca="true">IF($E119="","",$E119-TODAY())</f>
        <v/>
      </c>
      <c r="K119" s="11" t="str">
        <f aca="true">IF($E119="","",IF($E119&lt;TODAY(),"VENCIDO",IF($E119-TODAY()&lt;=30,"VENCE EM ATÉ 30 DIAS",IF($E119-TODAY()&lt;=90,"VENCE EM ATÉ 90 DIAS","OK"))))</f>
        <v/>
      </c>
    </row>
    <row r="120" customFormat="false" ht="15" hidden="false" customHeight="false" outlineLevel="0" collapsed="false">
      <c r="A120" s="18"/>
      <c r="B120" s="14"/>
      <c r="C120" s="11" t="str">
        <f aca="false">IF($B120="","",IFERROR(INDEX(Produtos!$B$4:$B$203,MATCH($B120,Produtos!$A$4:$A$203,0)),"código não cadastrado"))</f>
        <v/>
      </c>
      <c r="D120" s="14"/>
      <c r="E120" s="18"/>
      <c r="F120" s="14"/>
      <c r="G120" s="15"/>
      <c r="H120" s="13" t="str">
        <f aca="false">IF($F120="","",$F120*$G120)</f>
        <v/>
      </c>
      <c r="I120" s="14"/>
      <c r="J120" s="17" t="str">
        <f aca="true">IF($E120="","",$E120-TODAY())</f>
        <v/>
      </c>
      <c r="K120" s="11" t="str">
        <f aca="true">IF($E120="","",IF($E120&lt;TODAY(),"VENCIDO",IF($E120-TODAY()&lt;=30,"VENCE EM ATÉ 30 DIAS",IF($E120-TODAY()&lt;=90,"VENCE EM ATÉ 90 DIAS","OK"))))</f>
        <v/>
      </c>
    </row>
    <row r="121" customFormat="false" ht="15" hidden="false" customHeight="false" outlineLevel="0" collapsed="false">
      <c r="A121" s="18"/>
      <c r="B121" s="14"/>
      <c r="C121" s="11" t="str">
        <f aca="false">IF($B121="","",IFERROR(INDEX(Produtos!$B$4:$B$203,MATCH($B121,Produtos!$A$4:$A$203,0)),"código não cadastrado"))</f>
        <v/>
      </c>
      <c r="D121" s="14"/>
      <c r="E121" s="18"/>
      <c r="F121" s="14"/>
      <c r="G121" s="15"/>
      <c r="H121" s="13" t="str">
        <f aca="false">IF($F121="","",$F121*$G121)</f>
        <v/>
      </c>
      <c r="I121" s="14"/>
      <c r="J121" s="17" t="str">
        <f aca="true">IF($E121="","",$E121-TODAY())</f>
        <v/>
      </c>
      <c r="K121" s="11" t="str">
        <f aca="true">IF($E121="","",IF($E121&lt;TODAY(),"VENCIDO",IF($E121-TODAY()&lt;=30,"VENCE EM ATÉ 30 DIAS",IF($E121-TODAY()&lt;=90,"VENCE EM ATÉ 90 DIAS","OK"))))</f>
        <v/>
      </c>
    </row>
    <row r="122" customFormat="false" ht="15" hidden="false" customHeight="false" outlineLevel="0" collapsed="false">
      <c r="A122" s="18"/>
      <c r="B122" s="14"/>
      <c r="C122" s="11" t="str">
        <f aca="false">IF($B122="","",IFERROR(INDEX(Produtos!$B$4:$B$203,MATCH($B122,Produtos!$A$4:$A$203,0)),"código não cadastrado"))</f>
        <v/>
      </c>
      <c r="D122" s="14"/>
      <c r="E122" s="18"/>
      <c r="F122" s="14"/>
      <c r="G122" s="15"/>
      <c r="H122" s="13" t="str">
        <f aca="false">IF($F122="","",$F122*$G122)</f>
        <v/>
      </c>
      <c r="I122" s="14"/>
      <c r="J122" s="17" t="str">
        <f aca="true">IF($E122="","",$E122-TODAY())</f>
        <v/>
      </c>
      <c r="K122" s="11" t="str">
        <f aca="true">IF($E122="","",IF($E122&lt;TODAY(),"VENCIDO",IF($E122-TODAY()&lt;=30,"VENCE EM ATÉ 30 DIAS",IF($E122-TODAY()&lt;=90,"VENCE EM ATÉ 90 DIAS","OK"))))</f>
        <v/>
      </c>
    </row>
    <row r="123" customFormat="false" ht="15" hidden="false" customHeight="false" outlineLevel="0" collapsed="false">
      <c r="A123" s="18"/>
      <c r="B123" s="14"/>
      <c r="C123" s="11" t="str">
        <f aca="false">IF($B123="","",IFERROR(INDEX(Produtos!$B$4:$B$203,MATCH($B123,Produtos!$A$4:$A$203,0)),"código não cadastrado"))</f>
        <v/>
      </c>
      <c r="D123" s="14"/>
      <c r="E123" s="18"/>
      <c r="F123" s="14"/>
      <c r="G123" s="15"/>
      <c r="H123" s="13" t="str">
        <f aca="false">IF($F123="","",$F123*$G123)</f>
        <v/>
      </c>
      <c r="I123" s="14"/>
      <c r="J123" s="17" t="str">
        <f aca="true">IF($E123="","",$E123-TODAY())</f>
        <v/>
      </c>
      <c r="K123" s="11" t="str">
        <f aca="true">IF($E123="","",IF($E123&lt;TODAY(),"VENCIDO",IF($E123-TODAY()&lt;=30,"VENCE EM ATÉ 30 DIAS",IF($E123-TODAY()&lt;=90,"VENCE EM ATÉ 90 DIAS","OK"))))</f>
        <v/>
      </c>
    </row>
    <row r="124" customFormat="false" ht="15" hidden="false" customHeight="false" outlineLevel="0" collapsed="false">
      <c r="A124" s="18"/>
      <c r="B124" s="14"/>
      <c r="C124" s="11" t="str">
        <f aca="false">IF($B124="","",IFERROR(INDEX(Produtos!$B$4:$B$203,MATCH($B124,Produtos!$A$4:$A$203,0)),"código não cadastrado"))</f>
        <v/>
      </c>
      <c r="D124" s="14"/>
      <c r="E124" s="18"/>
      <c r="F124" s="14"/>
      <c r="G124" s="15"/>
      <c r="H124" s="13" t="str">
        <f aca="false">IF($F124="","",$F124*$G124)</f>
        <v/>
      </c>
      <c r="I124" s="14"/>
      <c r="J124" s="17" t="str">
        <f aca="true">IF($E124="","",$E124-TODAY())</f>
        <v/>
      </c>
      <c r="K124" s="11" t="str">
        <f aca="true">IF($E124="","",IF($E124&lt;TODAY(),"VENCIDO",IF($E124-TODAY()&lt;=30,"VENCE EM ATÉ 30 DIAS",IF($E124-TODAY()&lt;=90,"VENCE EM ATÉ 90 DIAS","OK"))))</f>
        <v/>
      </c>
    </row>
    <row r="125" customFormat="false" ht="15" hidden="false" customHeight="false" outlineLevel="0" collapsed="false">
      <c r="A125" s="18"/>
      <c r="B125" s="14"/>
      <c r="C125" s="11" t="str">
        <f aca="false">IF($B125="","",IFERROR(INDEX(Produtos!$B$4:$B$203,MATCH($B125,Produtos!$A$4:$A$203,0)),"código não cadastrado"))</f>
        <v/>
      </c>
      <c r="D125" s="14"/>
      <c r="E125" s="18"/>
      <c r="F125" s="14"/>
      <c r="G125" s="15"/>
      <c r="H125" s="13" t="str">
        <f aca="false">IF($F125="","",$F125*$G125)</f>
        <v/>
      </c>
      <c r="I125" s="14"/>
      <c r="J125" s="17" t="str">
        <f aca="true">IF($E125="","",$E125-TODAY())</f>
        <v/>
      </c>
      <c r="K125" s="11" t="str">
        <f aca="true">IF($E125="","",IF($E125&lt;TODAY(),"VENCIDO",IF($E125-TODAY()&lt;=30,"VENCE EM ATÉ 30 DIAS",IF($E125-TODAY()&lt;=90,"VENCE EM ATÉ 90 DIAS","OK"))))</f>
        <v/>
      </c>
    </row>
    <row r="126" customFormat="false" ht="15" hidden="false" customHeight="false" outlineLevel="0" collapsed="false">
      <c r="A126" s="18"/>
      <c r="B126" s="14"/>
      <c r="C126" s="11" t="str">
        <f aca="false">IF($B126="","",IFERROR(INDEX(Produtos!$B$4:$B$203,MATCH($B126,Produtos!$A$4:$A$203,0)),"código não cadastrado"))</f>
        <v/>
      </c>
      <c r="D126" s="14"/>
      <c r="E126" s="18"/>
      <c r="F126" s="14"/>
      <c r="G126" s="15"/>
      <c r="H126" s="13" t="str">
        <f aca="false">IF($F126="","",$F126*$G126)</f>
        <v/>
      </c>
      <c r="I126" s="14"/>
      <c r="J126" s="17" t="str">
        <f aca="true">IF($E126="","",$E126-TODAY())</f>
        <v/>
      </c>
      <c r="K126" s="11" t="str">
        <f aca="true">IF($E126="","",IF($E126&lt;TODAY(),"VENCIDO",IF($E126-TODAY()&lt;=30,"VENCE EM ATÉ 30 DIAS",IF($E126-TODAY()&lt;=90,"VENCE EM ATÉ 90 DIAS","OK"))))</f>
        <v/>
      </c>
    </row>
    <row r="127" customFormat="false" ht="15" hidden="false" customHeight="false" outlineLevel="0" collapsed="false">
      <c r="A127" s="18"/>
      <c r="B127" s="14"/>
      <c r="C127" s="11" t="str">
        <f aca="false">IF($B127="","",IFERROR(INDEX(Produtos!$B$4:$B$203,MATCH($B127,Produtos!$A$4:$A$203,0)),"código não cadastrado"))</f>
        <v/>
      </c>
      <c r="D127" s="14"/>
      <c r="E127" s="18"/>
      <c r="F127" s="14"/>
      <c r="G127" s="15"/>
      <c r="H127" s="13" t="str">
        <f aca="false">IF($F127="","",$F127*$G127)</f>
        <v/>
      </c>
      <c r="I127" s="14"/>
      <c r="J127" s="17" t="str">
        <f aca="true">IF($E127="","",$E127-TODAY())</f>
        <v/>
      </c>
      <c r="K127" s="11" t="str">
        <f aca="true">IF($E127="","",IF($E127&lt;TODAY(),"VENCIDO",IF($E127-TODAY()&lt;=30,"VENCE EM ATÉ 30 DIAS",IF($E127-TODAY()&lt;=90,"VENCE EM ATÉ 90 DIAS","OK"))))</f>
        <v/>
      </c>
    </row>
    <row r="128" customFormat="false" ht="15" hidden="false" customHeight="false" outlineLevel="0" collapsed="false">
      <c r="A128" s="18"/>
      <c r="B128" s="14"/>
      <c r="C128" s="11" t="str">
        <f aca="false">IF($B128="","",IFERROR(INDEX(Produtos!$B$4:$B$203,MATCH($B128,Produtos!$A$4:$A$203,0)),"código não cadastrado"))</f>
        <v/>
      </c>
      <c r="D128" s="14"/>
      <c r="E128" s="18"/>
      <c r="F128" s="14"/>
      <c r="G128" s="15"/>
      <c r="H128" s="13" t="str">
        <f aca="false">IF($F128="","",$F128*$G128)</f>
        <v/>
      </c>
      <c r="I128" s="14"/>
      <c r="J128" s="17" t="str">
        <f aca="true">IF($E128="","",$E128-TODAY())</f>
        <v/>
      </c>
      <c r="K128" s="11" t="str">
        <f aca="true">IF($E128="","",IF($E128&lt;TODAY(),"VENCIDO",IF($E128-TODAY()&lt;=30,"VENCE EM ATÉ 30 DIAS",IF($E128-TODAY()&lt;=90,"VENCE EM ATÉ 90 DIAS","OK"))))</f>
        <v/>
      </c>
    </row>
    <row r="129" customFormat="false" ht="15" hidden="false" customHeight="false" outlineLevel="0" collapsed="false">
      <c r="A129" s="18"/>
      <c r="B129" s="14"/>
      <c r="C129" s="11" t="str">
        <f aca="false">IF($B129="","",IFERROR(INDEX(Produtos!$B$4:$B$203,MATCH($B129,Produtos!$A$4:$A$203,0)),"código não cadastrado"))</f>
        <v/>
      </c>
      <c r="D129" s="14"/>
      <c r="E129" s="18"/>
      <c r="F129" s="14"/>
      <c r="G129" s="15"/>
      <c r="H129" s="13" t="str">
        <f aca="false">IF($F129="","",$F129*$G129)</f>
        <v/>
      </c>
      <c r="I129" s="14"/>
      <c r="J129" s="17" t="str">
        <f aca="true">IF($E129="","",$E129-TODAY())</f>
        <v/>
      </c>
      <c r="K129" s="11" t="str">
        <f aca="true">IF($E129="","",IF($E129&lt;TODAY(),"VENCIDO",IF($E129-TODAY()&lt;=30,"VENCE EM ATÉ 30 DIAS",IF($E129-TODAY()&lt;=90,"VENCE EM ATÉ 90 DIAS","OK"))))</f>
        <v/>
      </c>
    </row>
    <row r="130" customFormat="false" ht="15" hidden="false" customHeight="false" outlineLevel="0" collapsed="false">
      <c r="A130" s="18"/>
      <c r="B130" s="14"/>
      <c r="C130" s="11" t="str">
        <f aca="false">IF($B130="","",IFERROR(INDEX(Produtos!$B$4:$B$203,MATCH($B130,Produtos!$A$4:$A$203,0)),"código não cadastrado"))</f>
        <v/>
      </c>
      <c r="D130" s="14"/>
      <c r="E130" s="18"/>
      <c r="F130" s="14"/>
      <c r="G130" s="15"/>
      <c r="H130" s="13" t="str">
        <f aca="false">IF($F130="","",$F130*$G130)</f>
        <v/>
      </c>
      <c r="I130" s="14"/>
      <c r="J130" s="17" t="str">
        <f aca="true">IF($E130="","",$E130-TODAY())</f>
        <v/>
      </c>
      <c r="K130" s="11" t="str">
        <f aca="true">IF($E130="","",IF($E130&lt;TODAY(),"VENCIDO",IF($E130-TODAY()&lt;=30,"VENCE EM ATÉ 30 DIAS",IF($E130-TODAY()&lt;=90,"VENCE EM ATÉ 90 DIAS","OK"))))</f>
        <v/>
      </c>
    </row>
    <row r="131" customFormat="false" ht="15" hidden="false" customHeight="false" outlineLevel="0" collapsed="false">
      <c r="A131" s="18"/>
      <c r="B131" s="14"/>
      <c r="C131" s="11" t="str">
        <f aca="false">IF($B131="","",IFERROR(INDEX(Produtos!$B$4:$B$203,MATCH($B131,Produtos!$A$4:$A$203,0)),"código não cadastrado"))</f>
        <v/>
      </c>
      <c r="D131" s="14"/>
      <c r="E131" s="18"/>
      <c r="F131" s="14"/>
      <c r="G131" s="15"/>
      <c r="H131" s="13" t="str">
        <f aca="false">IF($F131="","",$F131*$G131)</f>
        <v/>
      </c>
      <c r="I131" s="14"/>
      <c r="J131" s="17" t="str">
        <f aca="true">IF($E131="","",$E131-TODAY())</f>
        <v/>
      </c>
      <c r="K131" s="11" t="str">
        <f aca="true">IF($E131="","",IF($E131&lt;TODAY(),"VENCIDO",IF($E131-TODAY()&lt;=30,"VENCE EM ATÉ 30 DIAS",IF($E131-TODAY()&lt;=90,"VENCE EM ATÉ 90 DIAS","OK"))))</f>
        <v/>
      </c>
    </row>
    <row r="132" customFormat="false" ht="15" hidden="false" customHeight="false" outlineLevel="0" collapsed="false">
      <c r="A132" s="18"/>
      <c r="B132" s="14"/>
      <c r="C132" s="11" t="str">
        <f aca="false">IF($B132="","",IFERROR(INDEX(Produtos!$B$4:$B$203,MATCH($B132,Produtos!$A$4:$A$203,0)),"código não cadastrado"))</f>
        <v/>
      </c>
      <c r="D132" s="14"/>
      <c r="E132" s="18"/>
      <c r="F132" s="14"/>
      <c r="G132" s="15"/>
      <c r="H132" s="13" t="str">
        <f aca="false">IF($F132="","",$F132*$G132)</f>
        <v/>
      </c>
      <c r="I132" s="14"/>
      <c r="J132" s="17" t="str">
        <f aca="true">IF($E132="","",$E132-TODAY())</f>
        <v/>
      </c>
      <c r="K132" s="11" t="str">
        <f aca="true">IF($E132="","",IF($E132&lt;TODAY(),"VENCIDO",IF($E132-TODAY()&lt;=30,"VENCE EM ATÉ 30 DIAS",IF($E132-TODAY()&lt;=90,"VENCE EM ATÉ 90 DIAS","OK"))))</f>
        <v/>
      </c>
    </row>
    <row r="133" customFormat="false" ht="15" hidden="false" customHeight="false" outlineLevel="0" collapsed="false">
      <c r="A133" s="18"/>
      <c r="B133" s="14"/>
      <c r="C133" s="11" t="str">
        <f aca="false">IF($B133="","",IFERROR(INDEX(Produtos!$B$4:$B$203,MATCH($B133,Produtos!$A$4:$A$203,0)),"código não cadastrado"))</f>
        <v/>
      </c>
      <c r="D133" s="14"/>
      <c r="E133" s="18"/>
      <c r="F133" s="14"/>
      <c r="G133" s="15"/>
      <c r="H133" s="13" t="str">
        <f aca="false">IF($F133="","",$F133*$G133)</f>
        <v/>
      </c>
      <c r="I133" s="14"/>
      <c r="J133" s="17" t="str">
        <f aca="true">IF($E133="","",$E133-TODAY())</f>
        <v/>
      </c>
      <c r="K133" s="11" t="str">
        <f aca="true">IF($E133="","",IF($E133&lt;TODAY(),"VENCIDO",IF($E133-TODAY()&lt;=30,"VENCE EM ATÉ 30 DIAS",IF($E133-TODAY()&lt;=90,"VENCE EM ATÉ 90 DIAS","OK"))))</f>
        <v/>
      </c>
    </row>
    <row r="134" customFormat="false" ht="15" hidden="false" customHeight="false" outlineLevel="0" collapsed="false">
      <c r="A134" s="18"/>
      <c r="B134" s="14"/>
      <c r="C134" s="11" t="str">
        <f aca="false">IF($B134="","",IFERROR(INDEX(Produtos!$B$4:$B$203,MATCH($B134,Produtos!$A$4:$A$203,0)),"código não cadastrado"))</f>
        <v/>
      </c>
      <c r="D134" s="14"/>
      <c r="E134" s="18"/>
      <c r="F134" s="14"/>
      <c r="G134" s="15"/>
      <c r="H134" s="13" t="str">
        <f aca="false">IF($F134="","",$F134*$G134)</f>
        <v/>
      </c>
      <c r="I134" s="14"/>
      <c r="J134" s="17" t="str">
        <f aca="true">IF($E134="","",$E134-TODAY())</f>
        <v/>
      </c>
      <c r="K134" s="11" t="str">
        <f aca="true">IF($E134="","",IF($E134&lt;TODAY(),"VENCIDO",IF($E134-TODAY()&lt;=30,"VENCE EM ATÉ 30 DIAS",IF($E134-TODAY()&lt;=90,"VENCE EM ATÉ 90 DIAS","OK"))))</f>
        <v/>
      </c>
    </row>
    <row r="135" customFormat="false" ht="15" hidden="false" customHeight="false" outlineLevel="0" collapsed="false">
      <c r="A135" s="18"/>
      <c r="B135" s="14"/>
      <c r="C135" s="11" t="str">
        <f aca="false">IF($B135="","",IFERROR(INDEX(Produtos!$B$4:$B$203,MATCH($B135,Produtos!$A$4:$A$203,0)),"código não cadastrado"))</f>
        <v/>
      </c>
      <c r="D135" s="14"/>
      <c r="E135" s="18"/>
      <c r="F135" s="14"/>
      <c r="G135" s="15"/>
      <c r="H135" s="13" t="str">
        <f aca="false">IF($F135="","",$F135*$G135)</f>
        <v/>
      </c>
      <c r="I135" s="14"/>
      <c r="J135" s="17" t="str">
        <f aca="true">IF($E135="","",$E135-TODAY())</f>
        <v/>
      </c>
      <c r="K135" s="11" t="str">
        <f aca="true">IF($E135="","",IF($E135&lt;TODAY(),"VENCIDO",IF($E135-TODAY()&lt;=30,"VENCE EM ATÉ 30 DIAS",IF($E135-TODAY()&lt;=90,"VENCE EM ATÉ 90 DIAS","OK"))))</f>
        <v/>
      </c>
    </row>
    <row r="136" customFormat="false" ht="15" hidden="false" customHeight="false" outlineLevel="0" collapsed="false">
      <c r="A136" s="18"/>
      <c r="B136" s="14"/>
      <c r="C136" s="11" t="str">
        <f aca="false">IF($B136="","",IFERROR(INDEX(Produtos!$B$4:$B$203,MATCH($B136,Produtos!$A$4:$A$203,0)),"código não cadastrado"))</f>
        <v/>
      </c>
      <c r="D136" s="14"/>
      <c r="E136" s="18"/>
      <c r="F136" s="14"/>
      <c r="G136" s="15"/>
      <c r="H136" s="13" t="str">
        <f aca="false">IF($F136="","",$F136*$G136)</f>
        <v/>
      </c>
      <c r="I136" s="14"/>
      <c r="J136" s="17" t="str">
        <f aca="true">IF($E136="","",$E136-TODAY())</f>
        <v/>
      </c>
      <c r="K136" s="11" t="str">
        <f aca="true">IF($E136="","",IF($E136&lt;TODAY(),"VENCIDO",IF($E136-TODAY()&lt;=30,"VENCE EM ATÉ 30 DIAS",IF($E136-TODAY()&lt;=90,"VENCE EM ATÉ 90 DIAS","OK"))))</f>
        <v/>
      </c>
    </row>
    <row r="137" customFormat="false" ht="15" hidden="false" customHeight="false" outlineLevel="0" collapsed="false">
      <c r="A137" s="18"/>
      <c r="B137" s="14"/>
      <c r="C137" s="11" t="str">
        <f aca="false">IF($B137="","",IFERROR(INDEX(Produtos!$B$4:$B$203,MATCH($B137,Produtos!$A$4:$A$203,0)),"código não cadastrado"))</f>
        <v/>
      </c>
      <c r="D137" s="14"/>
      <c r="E137" s="18"/>
      <c r="F137" s="14"/>
      <c r="G137" s="15"/>
      <c r="H137" s="13" t="str">
        <f aca="false">IF($F137="","",$F137*$G137)</f>
        <v/>
      </c>
      <c r="I137" s="14"/>
      <c r="J137" s="17" t="str">
        <f aca="true">IF($E137="","",$E137-TODAY())</f>
        <v/>
      </c>
      <c r="K137" s="11" t="str">
        <f aca="true">IF($E137="","",IF($E137&lt;TODAY(),"VENCIDO",IF($E137-TODAY()&lt;=30,"VENCE EM ATÉ 30 DIAS",IF($E137-TODAY()&lt;=90,"VENCE EM ATÉ 90 DIAS","OK"))))</f>
        <v/>
      </c>
    </row>
    <row r="138" customFormat="false" ht="15" hidden="false" customHeight="false" outlineLevel="0" collapsed="false">
      <c r="A138" s="18"/>
      <c r="B138" s="14"/>
      <c r="C138" s="11" t="str">
        <f aca="false">IF($B138="","",IFERROR(INDEX(Produtos!$B$4:$B$203,MATCH($B138,Produtos!$A$4:$A$203,0)),"código não cadastrado"))</f>
        <v/>
      </c>
      <c r="D138" s="14"/>
      <c r="E138" s="18"/>
      <c r="F138" s="14"/>
      <c r="G138" s="15"/>
      <c r="H138" s="13" t="str">
        <f aca="false">IF($F138="","",$F138*$G138)</f>
        <v/>
      </c>
      <c r="I138" s="14"/>
      <c r="J138" s="17" t="str">
        <f aca="true">IF($E138="","",$E138-TODAY())</f>
        <v/>
      </c>
      <c r="K138" s="11" t="str">
        <f aca="true">IF($E138="","",IF($E138&lt;TODAY(),"VENCIDO",IF($E138-TODAY()&lt;=30,"VENCE EM ATÉ 30 DIAS",IF($E138-TODAY()&lt;=90,"VENCE EM ATÉ 90 DIAS","OK"))))</f>
        <v/>
      </c>
    </row>
    <row r="139" customFormat="false" ht="15" hidden="false" customHeight="false" outlineLevel="0" collapsed="false">
      <c r="A139" s="18"/>
      <c r="B139" s="14"/>
      <c r="C139" s="11" t="str">
        <f aca="false">IF($B139="","",IFERROR(INDEX(Produtos!$B$4:$B$203,MATCH($B139,Produtos!$A$4:$A$203,0)),"código não cadastrado"))</f>
        <v/>
      </c>
      <c r="D139" s="14"/>
      <c r="E139" s="18"/>
      <c r="F139" s="14"/>
      <c r="G139" s="15"/>
      <c r="H139" s="13" t="str">
        <f aca="false">IF($F139="","",$F139*$G139)</f>
        <v/>
      </c>
      <c r="I139" s="14"/>
      <c r="J139" s="17" t="str">
        <f aca="true">IF($E139="","",$E139-TODAY())</f>
        <v/>
      </c>
      <c r="K139" s="11" t="str">
        <f aca="true">IF($E139="","",IF($E139&lt;TODAY(),"VENCIDO",IF($E139-TODAY()&lt;=30,"VENCE EM ATÉ 30 DIAS",IF($E139-TODAY()&lt;=90,"VENCE EM ATÉ 90 DIAS","OK"))))</f>
        <v/>
      </c>
    </row>
    <row r="140" customFormat="false" ht="15" hidden="false" customHeight="false" outlineLevel="0" collapsed="false">
      <c r="A140" s="18"/>
      <c r="B140" s="14"/>
      <c r="C140" s="11" t="str">
        <f aca="false">IF($B140="","",IFERROR(INDEX(Produtos!$B$4:$B$203,MATCH($B140,Produtos!$A$4:$A$203,0)),"código não cadastrado"))</f>
        <v/>
      </c>
      <c r="D140" s="14"/>
      <c r="E140" s="18"/>
      <c r="F140" s="14"/>
      <c r="G140" s="15"/>
      <c r="H140" s="13" t="str">
        <f aca="false">IF($F140="","",$F140*$G140)</f>
        <v/>
      </c>
      <c r="I140" s="14"/>
      <c r="J140" s="17" t="str">
        <f aca="true">IF($E140="","",$E140-TODAY())</f>
        <v/>
      </c>
      <c r="K140" s="11" t="str">
        <f aca="true">IF($E140="","",IF($E140&lt;TODAY(),"VENCIDO",IF($E140-TODAY()&lt;=30,"VENCE EM ATÉ 30 DIAS",IF($E140-TODAY()&lt;=90,"VENCE EM ATÉ 90 DIAS","OK"))))</f>
        <v/>
      </c>
    </row>
    <row r="141" customFormat="false" ht="15" hidden="false" customHeight="false" outlineLevel="0" collapsed="false">
      <c r="A141" s="18"/>
      <c r="B141" s="14"/>
      <c r="C141" s="11" t="str">
        <f aca="false">IF($B141="","",IFERROR(INDEX(Produtos!$B$4:$B$203,MATCH($B141,Produtos!$A$4:$A$203,0)),"código não cadastrado"))</f>
        <v/>
      </c>
      <c r="D141" s="14"/>
      <c r="E141" s="18"/>
      <c r="F141" s="14"/>
      <c r="G141" s="15"/>
      <c r="H141" s="13" t="str">
        <f aca="false">IF($F141="","",$F141*$G141)</f>
        <v/>
      </c>
      <c r="I141" s="14"/>
      <c r="J141" s="17" t="str">
        <f aca="true">IF($E141="","",$E141-TODAY())</f>
        <v/>
      </c>
      <c r="K141" s="11" t="str">
        <f aca="true">IF($E141="","",IF($E141&lt;TODAY(),"VENCIDO",IF($E141-TODAY()&lt;=30,"VENCE EM ATÉ 30 DIAS",IF($E141-TODAY()&lt;=90,"VENCE EM ATÉ 90 DIAS","OK"))))</f>
        <v/>
      </c>
    </row>
    <row r="142" customFormat="false" ht="15" hidden="false" customHeight="false" outlineLevel="0" collapsed="false">
      <c r="A142" s="18"/>
      <c r="B142" s="14"/>
      <c r="C142" s="11" t="str">
        <f aca="false">IF($B142="","",IFERROR(INDEX(Produtos!$B$4:$B$203,MATCH($B142,Produtos!$A$4:$A$203,0)),"código não cadastrado"))</f>
        <v/>
      </c>
      <c r="D142" s="14"/>
      <c r="E142" s="18"/>
      <c r="F142" s="14"/>
      <c r="G142" s="15"/>
      <c r="H142" s="13" t="str">
        <f aca="false">IF($F142="","",$F142*$G142)</f>
        <v/>
      </c>
      <c r="I142" s="14"/>
      <c r="J142" s="17" t="str">
        <f aca="true">IF($E142="","",$E142-TODAY())</f>
        <v/>
      </c>
      <c r="K142" s="11" t="str">
        <f aca="true">IF($E142="","",IF($E142&lt;TODAY(),"VENCIDO",IF($E142-TODAY()&lt;=30,"VENCE EM ATÉ 30 DIAS",IF($E142-TODAY()&lt;=90,"VENCE EM ATÉ 90 DIAS","OK"))))</f>
        <v/>
      </c>
    </row>
    <row r="143" customFormat="false" ht="15" hidden="false" customHeight="false" outlineLevel="0" collapsed="false">
      <c r="A143" s="18"/>
      <c r="B143" s="14"/>
      <c r="C143" s="11" t="str">
        <f aca="false">IF($B143="","",IFERROR(INDEX(Produtos!$B$4:$B$203,MATCH($B143,Produtos!$A$4:$A$203,0)),"código não cadastrado"))</f>
        <v/>
      </c>
      <c r="D143" s="14"/>
      <c r="E143" s="18"/>
      <c r="F143" s="14"/>
      <c r="G143" s="15"/>
      <c r="H143" s="13" t="str">
        <f aca="false">IF($F143="","",$F143*$G143)</f>
        <v/>
      </c>
      <c r="I143" s="14"/>
      <c r="J143" s="17" t="str">
        <f aca="true">IF($E143="","",$E143-TODAY())</f>
        <v/>
      </c>
      <c r="K143" s="11" t="str">
        <f aca="true">IF($E143="","",IF($E143&lt;TODAY(),"VENCIDO",IF($E143-TODAY()&lt;=30,"VENCE EM ATÉ 30 DIAS",IF($E143-TODAY()&lt;=90,"VENCE EM ATÉ 90 DIAS","OK"))))</f>
        <v/>
      </c>
    </row>
    <row r="144" customFormat="false" ht="15" hidden="false" customHeight="false" outlineLevel="0" collapsed="false">
      <c r="A144" s="18"/>
      <c r="B144" s="14"/>
      <c r="C144" s="11" t="str">
        <f aca="false">IF($B144="","",IFERROR(INDEX(Produtos!$B$4:$B$203,MATCH($B144,Produtos!$A$4:$A$203,0)),"código não cadastrado"))</f>
        <v/>
      </c>
      <c r="D144" s="14"/>
      <c r="E144" s="18"/>
      <c r="F144" s="14"/>
      <c r="G144" s="15"/>
      <c r="H144" s="13" t="str">
        <f aca="false">IF($F144="","",$F144*$G144)</f>
        <v/>
      </c>
      <c r="I144" s="14"/>
      <c r="J144" s="17" t="str">
        <f aca="true">IF($E144="","",$E144-TODAY())</f>
        <v/>
      </c>
      <c r="K144" s="11" t="str">
        <f aca="true">IF($E144="","",IF($E144&lt;TODAY(),"VENCIDO",IF($E144-TODAY()&lt;=30,"VENCE EM ATÉ 30 DIAS",IF($E144-TODAY()&lt;=90,"VENCE EM ATÉ 90 DIAS","OK"))))</f>
        <v/>
      </c>
    </row>
    <row r="145" customFormat="false" ht="15" hidden="false" customHeight="false" outlineLevel="0" collapsed="false">
      <c r="A145" s="18"/>
      <c r="B145" s="14"/>
      <c r="C145" s="11" t="str">
        <f aca="false">IF($B145="","",IFERROR(INDEX(Produtos!$B$4:$B$203,MATCH($B145,Produtos!$A$4:$A$203,0)),"código não cadastrado"))</f>
        <v/>
      </c>
      <c r="D145" s="14"/>
      <c r="E145" s="18"/>
      <c r="F145" s="14"/>
      <c r="G145" s="15"/>
      <c r="H145" s="13" t="str">
        <f aca="false">IF($F145="","",$F145*$G145)</f>
        <v/>
      </c>
      <c r="I145" s="14"/>
      <c r="J145" s="17" t="str">
        <f aca="true">IF($E145="","",$E145-TODAY())</f>
        <v/>
      </c>
      <c r="K145" s="11" t="str">
        <f aca="true">IF($E145="","",IF($E145&lt;TODAY(),"VENCIDO",IF($E145-TODAY()&lt;=30,"VENCE EM ATÉ 30 DIAS",IF($E145-TODAY()&lt;=90,"VENCE EM ATÉ 90 DIAS","OK"))))</f>
        <v/>
      </c>
    </row>
    <row r="146" customFormat="false" ht="15" hidden="false" customHeight="false" outlineLevel="0" collapsed="false">
      <c r="A146" s="18"/>
      <c r="B146" s="14"/>
      <c r="C146" s="11" t="str">
        <f aca="false">IF($B146="","",IFERROR(INDEX(Produtos!$B$4:$B$203,MATCH($B146,Produtos!$A$4:$A$203,0)),"código não cadastrado"))</f>
        <v/>
      </c>
      <c r="D146" s="14"/>
      <c r="E146" s="18"/>
      <c r="F146" s="14"/>
      <c r="G146" s="15"/>
      <c r="H146" s="13" t="str">
        <f aca="false">IF($F146="","",$F146*$G146)</f>
        <v/>
      </c>
      <c r="I146" s="14"/>
      <c r="J146" s="17" t="str">
        <f aca="true">IF($E146="","",$E146-TODAY())</f>
        <v/>
      </c>
      <c r="K146" s="11" t="str">
        <f aca="true">IF($E146="","",IF($E146&lt;TODAY(),"VENCIDO",IF($E146-TODAY()&lt;=30,"VENCE EM ATÉ 30 DIAS",IF($E146-TODAY()&lt;=90,"VENCE EM ATÉ 90 DIAS","OK"))))</f>
        <v/>
      </c>
    </row>
    <row r="147" customFormat="false" ht="15" hidden="false" customHeight="false" outlineLevel="0" collapsed="false">
      <c r="A147" s="18"/>
      <c r="B147" s="14"/>
      <c r="C147" s="11" t="str">
        <f aca="false">IF($B147="","",IFERROR(INDEX(Produtos!$B$4:$B$203,MATCH($B147,Produtos!$A$4:$A$203,0)),"código não cadastrado"))</f>
        <v/>
      </c>
      <c r="D147" s="14"/>
      <c r="E147" s="18"/>
      <c r="F147" s="14"/>
      <c r="G147" s="15"/>
      <c r="H147" s="13" t="str">
        <f aca="false">IF($F147="","",$F147*$G147)</f>
        <v/>
      </c>
      <c r="I147" s="14"/>
      <c r="J147" s="17" t="str">
        <f aca="true">IF($E147="","",$E147-TODAY())</f>
        <v/>
      </c>
      <c r="K147" s="11" t="str">
        <f aca="true">IF($E147="","",IF($E147&lt;TODAY(),"VENCIDO",IF($E147-TODAY()&lt;=30,"VENCE EM ATÉ 30 DIAS",IF($E147-TODAY()&lt;=90,"VENCE EM ATÉ 90 DIAS","OK"))))</f>
        <v/>
      </c>
    </row>
    <row r="148" customFormat="false" ht="15" hidden="false" customHeight="false" outlineLevel="0" collapsed="false">
      <c r="A148" s="18"/>
      <c r="B148" s="14"/>
      <c r="C148" s="11" t="str">
        <f aca="false">IF($B148="","",IFERROR(INDEX(Produtos!$B$4:$B$203,MATCH($B148,Produtos!$A$4:$A$203,0)),"código não cadastrado"))</f>
        <v/>
      </c>
      <c r="D148" s="14"/>
      <c r="E148" s="18"/>
      <c r="F148" s="14"/>
      <c r="G148" s="15"/>
      <c r="H148" s="13" t="str">
        <f aca="false">IF($F148="","",$F148*$G148)</f>
        <v/>
      </c>
      <c r="I148" s="14"/>
      <c r="J148" s="17" t="str">
        <f aca="true">IF($E148="","",$E148-TODAY())</f>
        <v/>
      </c>
      <c r="K148" s="11" t="str">
        <f aca="true">IF($E148="","",IF($E148&lt;TODAY(),"VENCIDO",IF($E148-TODAY()&lt;=30,"VENCE EM ATÉ 30 DIAS",IF($E148-TODAY()&lt;=90,"VENCE EM ATÉ 90 DIAS","OK"))))</f>
        <v/>
      </c>
    </row>
    <row r="149" customFormat="false" ht="15" hidden="false" customHeight="false" outlineLevel="0" collapsed="false">
      <c r="A149" s="18"/>
      <c r="B149" s="14"/>
      <c r="C149" s="11" t="str">
        <f aca="false">IF($B149="","",IFERROR(INDEX(Produtos!$B$4:$B$203,MATCH($B149,Produtos!$A$4:$A$203,0)),"código não cadastrado"))</f>
        <v/>
      </c>
      <c r="D149" s="14"/>
      <c r="E149" s="18"/>
      <c r="F149" s="14"/>
      <c r="G149" s="15"/>
      <c r="H149" s="13" t="str">
        <f aca="false">IF($F149="","",$F149*$G149)</f>
        <v/>
      </c>
      <c r="I149" s="14"/>
      <c r="J149" s="17" t="str">
        <f aca="true">IF($E149="","",$E149-TODAY())</f>
        <v/>
      </c>
      <c r="K149" s="11" t="str">
        <f aca="true">IF($E149="","",IF($E149&lt;TODAY(),"VENCIDO",IF($E149-TODAY()&lt;=30,"VENCE EM ATÉ 30 DIAS",IF($E149-TODAY()&lt;=90,"VENCE EM ATÉ 90 DIAS","OK"))))</f>
        <v/>
      </c>
    </row>
    <row r="150" customFormat="false" ht="15" hidden="false" customHeight="false" outlineLevel="0" collapsed="false">
      <c r="A150" s="18"/>
      <c r="B150" s="14"/>
      <c r="C150" s="11" t="str">
        <f aca="false">IF($B150="","",IFERROR(INDEX(Produtos!$B$4:$B$203,MATCH($B150,Produtos!$A$4:$A$203,0)),"código não cadastrado"))</f>
        <v/>
      </c>
      <c r="D150" s="14"/>
      <c r="E150" s="18"/>
      <c r="F150" s="14"/>
      <c r="G150" s="15"/>
      <c r="H150" s="13" t="str">
        <f aca="false">IF($F150="","",$F150*$G150)</f>
        <v/>
      </c>
      <c r="I150" s="14"/>
      <c r="J150" s="17" t="str">
        <f aca="true">IF($E150="","",$E150-TODAY())</f>
        <v/>
      </c>
      <c r="K150" s="11" t="str">
        <f aca="true">IF($E150="","",IF($E150&lt;TODAY(),"VENCIDO",IF($E150-TODAY()&lt;=30,"VENCE EM ATÉ 30 DIAS",IF($E150-TODAY()&lt;=90,"VENCE EM ATÉ 90 DIAS","OK"))))</f>
        <v/>
      </c>
    </row>
    <row r="151" customFormat="false" ht="15" hidden="false" customHeight="false" outlineLevel="0" collapsed="false">
      <c r="A151" s="18"/>
      <c r="B151" s="14"/>
      <c r="C151" s="11" t="str">
        <f aca="false">IF($B151="","",IFERROR(INDEX(Produtos!$B$4:$B$203,MATCH($B151,Produtos!$A$4:$A$203,0)),"código não cadastrado"))</f>
        <v/>
      </c>
      <c r="D151" s="14"/>
      <c r="E151" s="18"/>
      <c r="F151" s="14"/>
      <c r="G151" s="15"/>
      <c r="H151" s="13" t="str">
        <f aca="false">IF($F151="","",$F151*$G151)</f>
        <v/>
      </c>
      <c r="I151" s="14"/>
      <c r="J151" s="17" t="str">
        <f aca="true">IF($E151="","",$E151-TODAY())</f>
        <v/>
      </c>
      <c r="K151" s="11" t="str">
        <f aca="true">IF($E151="","",IF($E151&lt;TODAY(),"VENCIDO",IF($E151-TODAY()&lt;=30,"VENCE EM ATÉ 30 DIAS",IF($E151-TODAY()&lt;=90,"VENCE EM ATÉ 90 DIAS","OK"))))</f>
        <v/>
      </c>
    </row>
    <row r="152" customFormat="false" ht="15" hidden="false" customHeight="false" outlineLevel="0" collapsed="false">
      <c r="A152" s="18"/>
      <c r="B152" s="14"/>
      <c r="C152" s="11" t="str">
        <f aca="false">IF($B152="","",IFERROR(INDEX(Produtos!$B$4:$B$203,MATCH($B152,Produtos!$A$4:$A$203,0)),"código não cadastrado"))</f>
        <v/>
      </c>
      <c r="D152" s="14"/>
      <c r="E152" s="18"/>
      <c r="F152" s="14"/>
      <c r="G152" s="15"/>
      <c r="H152" s="13" t="str">
        <f aca="false">IF($F152="","",$F152*$G152)</f>
        <v/>
      </c>
      <c r="I152" s="14"/>
      <c r="J152" s="17" t="str">
        <f aca="true">IF($E152="","",$E152-TODAY())</f>
        <v/>
      </c>
      <c r="K152" s="11" t="str">
        <f aca="true">IF($E152="","",IF($E152&lt;TODAY(),"VENCIDO",IF($E152-TODAY()&lt;=30,"VENCE EM ATÉ 30 DIAS",IF($E152-TODAY()&lt;=90,"VENCE EM ATÉ 90 DIAS","OK"))))</f>
        <v/>
      </c>
    </row>
    <row r="153" customFormat="false" ht="15" hidden="false" customHeight="false" outlineLevel="0" collapsed="false">
      <c r="A153" s="18"/>
      <c r="B153" s="14"/>
      <c r="C153" s="11" t="str">
        <f aca="false">IF($B153="","",IFERROR(INDEX(Produtos!$B$4:$B$203,MATCH($B153,Produtos!$A$4:$A$203,0)),"código não cadastrado"))</f>
        <v/>
      </c>
      <c r="D153" s="14"/>
      <c r="E153" s="18"/>
      <c r="F153" s="14"/>
      <c r="G153" s="15"/>
      <c r="H153" s="13" t="str">
        <f aca="false">IF($F153="","",$F153*$G153)</f>
        <v/>
      </c>
      <c r="I153" s="14"/>
      <c r="J153" s="17" t="str">
        <f aca="true">IF($E153="","",$E153-TODAY())</f>
        <v/>
      </c>
      <c r="K153" s="11" t="str">
        <f aca="true">IF($E153="","",IF($E153&lt;TODAY(),"VENCIDO",IF($E153-TODAY()&lt;=30,"VENCE EM ATÉ 30 DIAS",IF($E153-TODAY()&lt;=90,"VENCE EM ATÉ 90 DIAS","OK"))))</f>
        <v/>
      </c>
    </row>
    <row r="154" customFormat="false" ht="15" hidden="false" customHeight="false" outlineLevel="0" collapsed="false">
      <c r="A154" s="18"/>
      <c r="B154" s="14"/>
      <c r="C154" s="11" t="str">
        <f aca="false">IF($B154="","",IFERROR(INDEX(Produtos!$B$4:$B$203,MATCH($B154,Produtos!$A$4:$A$203,0)),"código não cadastrado"))</f>
        <v/>
      </c>
      <c r="D154" s="14"/>
      <c r="E154" s="18"/>
      <c r="F154" s="14"/>
      <c r="G154" s="15"/>
      <c r="H154" s="13" t="str">
        <f aca="false">IF($F154="","",$F154*$G154)</f>
        <v/>
      </c>
      <c r="I154" s="14"/>
      <c r="J154" s="17" t="str">
        <f aca="true">IF($E154="","",$E154-TODAY())</f>
        <v/>
      </c>
      <c r="K154" s="11" t="str">
        <f aca="true">IF($E154="","",IF($E154&lt;TODAY(),"VENCIDO",IF($E154-TODAY()&lt;=30,"VENCE EM ATÉ 30 DIAS",IF($E154-TODAY()&lt;=90,"VENCE EM ATÉ 90 DIAS","OK"))))</f>
        <v/>
      </c>
    </row>
    <row r="155" customFormat="false" ht="15" hidden="false" customHeight="false" outlineLevel="0" collapsed="false">
      <c r="A155" s="18"/>
      <c r="B155" s="14"/>
      <c r="C155" s="11" t="str">
        <f aca="false">IF($B155="","",IFERROR(INDEX(Produtos!$B$4:$B$203,MATCH($B155,Produtos!$A$4:$A$203,0)),"código não cadastrado"))</f>
        <v/>
      </c>
      <c r="D155" s="14"/>
      <c r="E155" s="18"/>
      <c r="F155" s="14"/>
      <c r="G155" s="15"/>
      <c r="H155" s="13" t="str">
        <f aca="false">IF($F155="","",$F155*$G155)</f>
        <v/>
      </c>
      <c r="I155" s="14"/>
      <c r="J155" s="17" t="str">
        <f aca="true">IF($E155="","",$E155-TODAY())</f>
        <v/>
      </c>
      <c r="K155" s="11" t="str">
        <f aca="true">IF($E155="","",IF($E155&lt;TODAY(),"VENCIDO",IF($E155-TODAY()&lt;=30,"VENCE EM ATÉ 30 DIAS",IF($E155-TODAY()&lt;=90,"VENCE EM ATÉ 90 DIAS","OK"))))</f>
        <v/>
      </c>
    </row>
    <row r="156" customFormat="false" ht="15" hidden="false" customHeight="false" outlineLevel="0" collapsed="false">
      <c r="A156" s="18"/>
      <c r="B156" s="14"/>
      <c r="C156" s="11" t="str">
        <f aca="false">IF($B156="","",IFERROR(INDEX(Produtos!$B$4:$B$203,MATCH($B156,Produtos!$A$4:$A$203,0)),"código não cadastrado"))</f>
        <v/>
      </c>
      <c r="D156" s="14"/>
      <c r="E156" s="18"/>
      <c r="F156" s="14"/>
      <c r="G156" s="15"/>
      <c r="H156" s="13" t="str">
        <f aca="false">IF($F156="","",$F156*$G156)</f>
        <v/>
      </c>
      <c r="I156" s="14"/>
      <c r="J156" s="17" t="str">
        <f aca="true">IF($E156="","",$E156-TODAY())</f>
        <v/>
      </c>
      <c r="K156" s="11" t="str">
        <f aca="true">IF($E156="","",IF($E156&lt;TODAY(),"VENCIDO",IF($E156-TODAY()&lt;=30,"VENCE EM ATÉ 30 DIAS",IF($E156-TODAY()&lt;=90,"VENCE EM ATÉ 90 DIAS","OK"))))</f>
        <v/>
      </c>
    </row>
    <row r="157" customFormat="false" ht="15" hidden="false" customHeight="false" outlineLevel="0" collapsed="false">
      <c r="A157" s="18"/>
      <c r="B157" s="14"/>
      <c r="C157" s="11" t="str">
        <f aca="false">IF($B157="","",IFERROR(INDEX(Produtos!$B$4:$B$203,MATCH($B157,Produtos!$A$4:$A$203,0)),"código não cadastrado"))</f>
        <v/>
      </c>
      <c r="D157" s="14"/>
      <c r="E157" s="18"/>
      <c r="F157" s="14"/>
      <c r="G157" s="15"/>
      <c r="H157" s="13" t="str">
        <f aca="false">IF($F157="","",$F157*$G157)</f>
        <v/>
      </c>
      <c r="I157" s="14"/>
      <c r="J157" s="17" t="str">
        <f aca="true">IF($E157="","",$E157-TODAY())</f>
        <v/>
      </c>
      <c r="K157" s="11" t="str">
        <f aca="true">IF($E157="","",IF($E157&lt;TODAY(),"VENCIDO",IF($E157-TODAY()&lt;=30,"VENCE EM ATÉ 30 DIAS",IF($E157-TODAY()&lt;=90,"VENCE EM ATÉ 90 DIAS","OK"))))</f>
        <v/>
      </c>
    </row>
    <row r="158" customFormat="false" ht="15" hidden="false" customHeight="false" outlineLevel="0" collapsed="false">
      <c r="A158" s="18"/>
      <c r="B158" s="14"/>
      <c r="C158" s="11" t="str">
        <f aca="false">IF($B158="","",IFERROR(INDEX(Produtos!$B$4:$B$203,MATCH($B158,Produtos!$A$4:$A$203,0)),"código não cadastrado"))</f>
        <v/>
      </c>
      <c r="D158" s="14"/>
      <c r="E158" s="18"/>
      <c r="F158" s="14"/>
      <c r="G158" s="15"/>
      <c r="H158" s="13" t="str">
        <f aca="false">IF($F158="","",$F158*$G158)</f>
        <v/>
      </c>
      <c r="I158" s="14"/>
      <c r="J158" s="17" t="str">
        <f aca="true">IF($E158="","",$E158-TODAY())</f>
        <v/>
      </c>
      <c r="K158" s="11" t="str">
        <f aca="true">IF($E158="","",IF($E158&lt;TODAY(),"VENCIDO",IF($E158-TODAY()&lt;=30,"VENCE EM ATÉ 30 DIAS",IF($E158-TODAY()&lt;=90,"VENCE EM ATÉ 90 DIAS","OK"))))</f>
        <v/>
      </c>
    </row>
    <row r="159" customFormat="false" ht="15" hidden="false" customHeight="false" outlineLevel="0" collapsed="false">
      <c r="A159" s="18"/>
      <c r="B159" s="14"/>
      <c r="C159" s="11" t="str">
        <f aca="false">IF($B159="","",IFERROR(INDEX(Produtos!$B$4:$B$203,MATCH($B159,Produtos!$A$4:$A$203,0)),"código não cadastrado"))</f>
        <v/>
      </c>
      <c r="D159" s="14"/>
      <c r="E159" s="18"/>
      <c r="F159" s="14"/>
      <c r="G159" s="15"/>
      <c r="H159" s="13" t="str">
        <f aca="false">IF($F159="","",$F159*$G159)</f>
        <v/>
      </c>
      <c r="I159" s="14"/>
      <c r="J159" s="17" t="str">
        <f aca="true">IF($E159="","",$E159-TODAY())</f>
        <v/>
      </c>
      <c r="K159" s="11" t="str">
        <f aca="true">IF($E159="","",IF($E159&lt;TODAY(),"VENCIDO",IF($E159-TODAY()&lt;=30,"VENCE EM ATÉ 30 DIAS",IF($E159-TODAY()&lt;=90,"VENCE EM ATÉ 90 DIAS","OK"))))</f>
        <v/>
      </c>
    </row>
    <row r="160" customFormat="false" ht="15" hidden="false" customHeight="false" outlineLevel="0" collapsed="false">
      <c r="A160" s="18"/>
      <c r="B160" s="14"/>
      <c r="C160" s="11" t="str">
        <f aca="false">IF($B160="","",IFERROR(INDEX(Produtos!$B$4:$B$203,MATCH($B160,Produtos!$A$4:$A$203,0)),"código não cadastrado"))</f>
        <v/>
      </c>
      <c r="D160" s="14"/>
      <c r="E160" s="18"/>
      <c r="F160" s="14"/>
      <c r="G160" s="15"/>
      <c r="H160" s="13" t="str">
        <f aca="false">IF($F160="","",$F160*$G160)</f>
        <v/>
      </c>
      <c r="I160" s="14"/>
      <c r="J160" s="17" t="str">
        <f aca="true">IF($E160="","",$E160-TODAY())</f>
        <v/>
      </c>
      <c r="K160" s="11" t="str">
        <f aca="true">IF($E160="","",IF($E160&lt;TODAY(),"VENCIDO",IF($E160-TODAY()&lt;=30,"VENCE EM ATÉ 30 DIAS",IF($E160-TODAY()&lt;=90,"VENCE EM ATÉ 90 DIAS","OK"))))</f>
        <v/>
      </c>
    </row>
    <row r="161" customFormat="false" ht="15" hidden="false" customHeight="false" outlineLevel="0" collapsed="false">
      <c r="A161" s="18"/>
      <c r="B161" s="14"/>
      <c r="C161" s="11" t="str">
        <f aca="false">IF($B161="","",IFERROR(INDEX(Produtos!$B$4:$B$203,MATCH($B161,Produtos!$A$4:$A$203,0)),"código não cadastrado"))</f>
        <v/>
      </c>
      <c r="D161" s="14"/>
      <c r="E161" s="18"/>
      <c r="F161" s="14"/>
      <c r="G161" s="15"/>
      <c r="H161" s="13" t="str">
        <f aca="false">IF($F161="","",$F161*$G161)</f>
        <v/>
      </c>
      <c r="I161" s="14"/>
      <c r="J161" s="17" t="str">
        <f aca="true">IF($E161="","",$E161-TODAY())</f>
        <v/>
      </c>
      <c r="K161" s="11" t="str">
        <f aca="true">IF($E161="","",IF($E161&lt;TODAY(),"VENCIDO",IF($E161-TODAY()&lt;=30,"VENCE EM ATÉ 30 DIAS",IF($E161-TODAY()&lt;=90,"VENCE EM ATÉ 90 DIAS","OK"))))</f>
        <v/>
      </c>
    </row>
    <row r="162" customFormat="false" ht="15" hidden="false" customHeight="false" outlineLevel="0" collapsed="false">
      <c r="A162" s="18"/>
      <c r="B162" s="14"/>
      <c r="C162" s="11" t="str">
        <f aca="false">IF($B162="","",IFERROR(INDEX(Produtos!$B$4:$B$203,MATCH($B162,Produtos!$A$4:$A$203,0)),"código não cadastrado"))</f>
        <v/>
      </c>
      <c r="D162" s="14"/>
      <c r="E162" s="18"/>
      <c r="F162" s="14"/>
      <c r="G162" s="15"/>
      <c r="H162" s="13" t="str">
        <f aca="false">IF($F162="","",$F162*$G162)</f>
        <v/>
      </c>
      <c r="I162" s="14"/>
      <c r="J162" s="17" t="str">
        <f aca="true">IF($E162="","",$E162-TODAY())</f>
        <v/>
      </c>
      <c r="K162" s="11" t="str">
        <f aca="true">IF($E162="","",IF($E162&lt;TODAY(),"VENCIDO",IF($E162-TODAY()&lt;=30,"VENCE EM ATÉ 30 DIAS",IF($E162-TODAY()&lt;=90,"VENCE EM ATÉ 90 DIAS","OK"))))</f>
        <v/>
      </c>
    </row>
    <row r="163" customFormat="false" ht="15" hidden="false" customHeight="false" outlineLevel="0" collapsed="false">
      <c r="A163" s="18"/>
      <c r="B163" s="14"/>
      <c r="C163" s="11" t="str">
        <f aca="false">IF($B163="","",IFERROR(INDEX(Produtos!$B$4:$B$203,MATCH($B163,Produtos!$A$4:$A$203,0)),"código não cadastrado"))</f>
        <v/>
      </c>
      <c r="D163" s="14"/>
      <c r="E163" s="18"/>
      <c r="F163" s="14"/>
      <c r="G163" s="15"/>
      <c r="H163" s="13" t="str">
        <f aca="false">IF($F163="","",$F163*$G163)</f>
        <v/>
      </c>
      <c r="I163" s="14"/>
      <c r="J163" s="17" t="str">
        <f aca="true">IF($E163="","",$E163-TODAY())</f>
        <v/>
      </c>
      <c r="K163" s="11" t="str">
        <f aca="true">IF($E163="","",IF($E163&lt;TODAY(),"VENCIDO",IF($E163-TODAY()&lt;=30,"VENCE EM ATÉ 30 DIAS",IF($E163-TODAY()&lt;=90,"VENCE EM ATÉ 90 DIAS","OK"))))</f>
        <v/>
      </c>
    </row>
    <row r="164" customFormat="false" ht="15" hidden="false" customHeight="false" outlineLevel="0" collapsed="false">
      <c r="A164" s="18"/>
      <c r="B164" s="14"/>
      <c r="C164" s="11" t="str">
        <f aca="false">IF($B164="","",IFERROR(INDEX(Produtos!$B$4:$B$203,MATCH($B164,Produtos!$A$4:$A$203,0)),"código não cadastrado"))</f>
        <v/>
      </c>
      <c r="D164" s="14"/>
      <c r="E164" s="18"/>
      <c r="F164" s="14"/>
      <c r="G164" s="15"/>
      <c r="H164" s="13" t="str">
        <f aca="false">IF($F164="","",$F164*$G164)</f>
        <v/>
      </c>
      <c r="I164" s="14"/>
      <c r="J164" s="17" t="str">
        <f aca="true">IF($E164="","",$E164-TODAY())</f>
        <v/>
      </c>
      <c r="K164" s="11" t="str">
        <f aca="true">IF($E164="","",IF($E164&lt;TODAY(),"VENCIDO",IF($E164-TODAY()&lt;=30,"VENCE EM ATÉ 30 DIAS",IF($E164-TODAY()&lt;=90,"VENCE EM ATÉ 90 DIAS","OK"))))</f>
        <v/>
      </c>
    </row>
    <row r="165" customFormat="false" ht="15" hidden="false" customHeight="false" outlineLevel="0" collapsed="false">
      <c r="A165" s="18"/>
      <c r="B165" s="14"/>
      <c r="C165" s="11" t="str">
        <f aca="false">IF($B165="","",IFERROR(INDEX(Produtos!$B$4:$B$203,MATCH($B165,Produtos!$A$4:$A$203,0)),"código não cadastrado"))</f>
        <v/>
      </c>
      <c r="D165" s="14"/>
      <c r="E165" s="18"/>
      <c r="F165" s="14"/>
      <c r="G165" s="15"/>
      <c r="H165" s="13" t="str">
        <f aca="false">IF($F165="","",$F165*$G165)</f>
        <v/>
      </c>
      <c r="I165" s="14"/>
      <c r="J165" s="17" t="str">
        <f aca="true">IF($E165="","",$E165-TODAY())</f>
        <v/>
      </c>
      <c r="K165" s="11" t="str">
        <f aca="true">IF($E165="","",IF($E165&lt;TODAY(),"VENCIDO",IF($E165-TODAY()&lt;=30,"VENCE EM ATÉ 30 DIAS",IF($E165-TODAY()&lt;=90,"VENCE EM ATÉ 90 DIAS","OK"))))</f>
        <v/>
      </c>
    </row>
    <row r="166" customFormat="false" ht="15" hidden="false" customHeight="false" outlineLevel="0" collapsed="false">
      <c r="A166" s="18"/>
      <c r="B166" s="14"/>
      <c r="C166" s="11" t="str">
        <f aca="false">IF($B166="","",IFERROR(INDEX(Produtos!$B$4:$B$203,MATCH($B166,Produtos!$A$4:$A$203,0)),"código não cadastrado"))</f>
        <v/>
      </c>
      <c r="D166" s="14"/>
      <c r="E166" s="18"/>
      <c r="F166" s="14"/>
      <c r="G166" s="15"/>
      <c r="H166" s="13" t="str">
        <f aca="false">IF($F166="","",$F166*$G166)</f>
        <v/>
      </c>
      <c r="I166" s="14"/>
      <c r="J166" s="17" t="str">
        <f aca="true">IF($E166="","",$E166-TODAY())</f>
        <v/>
      </c>
      <c r="K166" s="11" t="str">
        <f aca="true">IF($E166="","",IF($E166&lt;TODAY(),"VENCIDO",IF($E166-TODAY()&lt;=30,"VENCE EM ATÉ 30 DIAS",IF($E166-TODAY()&lt;=90,"VENCE EM ATÉ 90 DIAS","OK"))))</f>
        <v/>
      </c>
    </row>
    <row r="167" customFormat="false" ht="15" hidden="false" customHeight="false" outlineLevel="0" collapsed="false">
      <c r="A167" s="18"/>
      <c r="B167" s="14"/>
      <c r="C167" s="11" t="str">
        <f aca="false">IF($B167="","",IFERROR(INDEX(Produtos!$B$4:$B$203,MATCH($B167,Produtos!$A$4:$A$203,0)),"código não cadastrado"))</f>
        <v/>
      </c>
      <c r="D167" s="14"/>
      <c r="E167" s="18"/>
      <c r="F167" s="14"/>
      <c r="G167" s="15"/>
      <c r="H167" s="13" t="str">
        <f aca="false">IF($F167="","",$F167*$G167)</f>
        <v/>
      </c>
      <c r="I167" s="14"/>
      <c r="J167" s="17" t="str">
        <f aca="true">IF($E167="","",$E167-TODAY())</f>
        <v/>
      </c>
      <c r="K167" s="11" t="str">
        <f aca="true">IF($E167="","",IF($E167&lt;TODAY(),"VENCIDO",IF($E167-TODAY()&lt;=30,"VENCE EM ATÉ 30 DIAS",IF($E167-TODAY()&lt;=90,"VENCE EM ATÉ 90 DIAS","OK"))))</f>
        <v/>
      </c>
    </row>
    <row r="168" customFormat="false" ht="15" hidden="false" customHeight="false" outlineLevel="0" collapsed="false">
      <c r="A168" s="18"/>
      <c r="B168" s="14"/>
      <c r="C168" s="11" t="str">
        <f aca="false">IF($B168="","",IFERROR(INDEX(Produtos!$B$4:$B$203,MATCH($B168,Produtos!$A$4:$A$203,0)),"código não cadastrado"))</f>
        <v/>
      </c>
      <c r="D168" s="14"/>
      <c r="E168" s="18"/>
      <c r="F168" s="14"/>
      <c r="G168" s="15"/>
      <c r="H168" s="13" t="str">
        <f aca="false">IF($F168="","",$F168*$G168)</f>
        <v/>
      </c>
      <c r="I168" s="14"/>
      <c r="J168" s="17" t="str">
        <f aca="true">IF($E168="","",$E168-TODAY())</f>
        <v/>
      </c>
      <c r="K168" s="11" t="str">
        <f aca="true">IF($E168="","",IF($E168&lt;TODAY(),"VENCIDO",IF($E168-TODAY()&lt;=30,"VENCE EM ATÉ 30 DIAS",IF($E168-TODAY()&lt;=90,"VENCE EM ATÉ 90 DIAS","OK"))))</f>
        <v/>
      </c>
    </row>
    <row r="169" customFormat="false" ht="15" hidden="false" customHeight="false" outlineLevel="0" collapsed="false">
      <c r="A169" s="18"/>
      <c r="B169" s="14"/>
      <c r="C169" s="11" t="str">
        <f aca="false">IF($B169="","",IFERROR(INDEX(Produtos!$B$4:$B$203,MATCH($B169,Produtos!$A$4:$A$203,0)),"código não cadastrado"))</f>
        <v/>
      </c>
      <c r="D169" s="14"/>
      <c r="E169" s="18"/>
      <c r="F169" s="14"/>
      <c r="G169" s="15"/>
      <c r="H169" s="13" t="str">
        <f aca="false">IF($F169="","",$F169*$G169)</f>
        <v/>
      </c>
      <c r="I169" s="14"/>
      <c r="J169" s="17" t="str">
        <f aca="true">IF($E169="","",$E169-TODAY())</f>
        <v/>
      </c>
      <c r="K169" s="11" t="str">
        <f aca="true">IF($E169="","",IF($E169&lt;TODAY(),"VENCIDO",IF($E169-TODAY()&lt;=30,"VENCE EM ATÉ 30 DIAS",IF($E169-TODAY()&lt;=90,"VENCE EM ATÉ 90 DIAS","OK"))))</f>
        <v/>
      </c>
    </row>
    <row r="170" customFormat="false" ht="15" hidden="false" customHeight="false" outlineLevel="0" collapsed="false">
      <c r="A170" s="18"/>
      <c r="B170" s="14"/>
      <c r="C170" s="11" t="str">
        <f aca="false">IF($B170="","",IFERROR(INDEX(Produtos!$B$4:$B$203,MATCH($B170,Produtos!$A$4:$A$203,0)),"código não cadastrado"))</f>
        <v/>
      </c>
      <c r="D170" s="14"/>
      <c r="E170" s="18"/>
      <c r="F170" s="14"/>
      <c r="G170" s="15"/>
      <c r="H170" s="13" t="str">
        <f aca="false">IF($F170="","",$F170*$G170)</f>
        <v/>
      </c>
      <c r="I170" s="14"/>
      <c r="J170" s="17" t="str">
        <f aca="true">IF($E170="","",$E170-TODAY())</f>
        <v/>
      </c>
      <c r="K170" s="11" t="str">
        <f aca="true">IF($E170="","",IF($E170&lt;TODAY(),"VENCIDO",IF($E170-TODAY()&lt;=30,"VENCE EM ATÉ 30 DIAS",IF($E170-TODAY()&lt;=90,"VENCE EM ATÉ 90 DIAS","OK"))))</f>
        <v/>
      </c>
    </row>
    <row r="171" customFormat="false" ht="15" hidden="false" customHeight="false" outlineLevel="0" collapsed="false">
      <c r="A171" s="18"/>
      <c r="B171" s="14"/>
      <c r="C171" s="11" t="str">
        <f aca="false">IF($B171="","",IFERROR(INDEX(Produtos!$B$4:$B$203,MATCH($B171,Produtos!$A$4:$A$203,0)),"código não cadastrado"))</f>
        <v/>
      </c>
      <c r="D171" s="14"/>
      <c r="E171" s="18"/>
      <c r="F171" s="14"/>
      <c r="G171" s="15"/>
      <c r="H171" s="13" t="str">
        <f aca="false">IF($F171="","",$F171*$G171)</f>
        <v/>
      </c>
      <c r="I171" s="14"/>
      <c r="J171" s="17" t="str">
        <f aca="true">IF($E171="","",$E171-TODAY())</f>
        <v/>
      </c>
      <c r="K171" s="11" t="str">
        <f aca="true">IF($E171="","",IF($E171&lt;TODAY(),"VENCIDO",IF($E171-TODAY()&lt;=30,"VENCE EM ATÉ 30 DIAS",IF($E171-TODAY()&lt;=90,"VENCE EM ATÉ 90 DIAS","OK"))))</f>
        <v/>
      </c>
    </row>
    <row r="172" customFormat="false" ht="15" hidden="false" customHeight="false" outlineLevel="0" collapsed="false">
      <c r="A172" s="18"/>
      <c r="B172" s="14"/>
      <c r="C172" s="11" t="str">
        <f aca="false">IF($B172="","",IFERROR(INDEX(Produtos!$B$4:$B$203,MATCH($B172,Produtos!$A$4:$A$203,0)),"código não cadastrado"))</f>
        <v/>
      </c>
      <c r="D172" s="14"/>
      <c r="E172" s="18"/>
      <c r="F172" s="14"/>
      <c r="G172" s="15"/>
      <c r="H172" s="13" t="str">
        <f aca="false">IF($F172="","",$F172*$G172)</f>
        <v/>
      </c>
      <c r="I172" s="14"/>
      <c r="J172" s="17" t="str">
        <f aca="true">IF($E172="","",$E172-TODAY())</f>
        <v/>
      </c>
      <c r="K172" s="11" t="str">
        <f aca="true">IF($E172="","",IF($E172&lt;TODAY(),"VENCIDO",IF($E172-TODAY()&lt;=30,"VENCE EM ATÉ 30 DIAS",IF($E172-TODAY()&lt;=90,"VENCE EM ATÉ 90 DIAS","OK"))))</f>
        <v/>
      </c>
    </row>
    <row r="173" customFormat="false" ht="15" hidden="false" customHeight="false" outlineLevel="0" collapsed="false">
      <c r="A173" s="18"/>
      <c r="B173" s="14"/>
      <c r="C173" s="11" t="str">
        <f aca="false">IF($B173="","",IFERROR(INDEX(Produtos!$B$4:$B$203,MATCH($B173,Produtos!$A$4:$A$203,0)),"código não cadastrado"))</f>
        <v/>
      </c>
      <c r="D173" s="14"/>
      <c r="E173" s="18"/>
      <c r="F173" s="14"/>
      <c r="G173" s="15"/>
      <c r="H173" s="13" t="str">
        <f aca="false">IF($F173="","",$F173*$G173)</f>
        <v/>
      </c>
      <c r="I173" s="14"/>
      <c r="J173" s="17" t="str">
        <f aca="true">IF($E173="","",$E173-TODAY())</f>
        <v/>
      </c>
      <c r="K173" s="11" t="str">
        <f aca="true">IF($E173="","",IF($E173&lt;TODAY(),"VENCIDO",IF($E173-TODAY()&lt;=30,"VENCE EM ATÉ 30 DIAS",IF($E173-TODAY()&lt;=90,"VENCE EM ATÉ 90 DIAS","OK"))))</f>
        <v/>
      </c>
    </row>
    <row r="174" customFormat="false" ht="15" hidden="false" customHeight="false" outlineLevel="0" collapsed="false">
      <c r="A174" s="18"/>
      <c r="B174" s="14"/>
      <c r="C174" s="11" t="str">
        <f aca="false">IF($B174="","",IFERROR(INDEX(Produtos!$B$4:$B$203,MATCH($B174,Produtos!$A$4:$A$203,0)),"código não cadastrado"))</f>
        <v/>
      </c>
      <c r="D174" s="14"/>
      <c r="E174" s="18"/>
      <c r="F174" s="14"/>
      <c r="G174" s="15"/>
      <c r="H174" s="13" t="str">
        <f aca="false">IF($F174="","",$F174*$G174)</f>
        <v/>
      </c>
      <c r="I174" s="14"/>
      <c r="J174" s="17" t="str">
        <f aca="true">IF($E174="","",$E174-TODAY())</f>
        <v/>
      </c>
      <c r="K174" s="11" t="str">
        <f aca="true">IF($E174="","",IF($E174&lt;TODAY(),"VENCIDO",IF($E174-TODAY()&lt;=30,"VENCE EM ATÉ 30 DIAS",IF($E174-TODAY()&lt;=90,"VENCE EM ATÉ 90 DIAS","OK"))))</f>
        <v/>
      </c>
    </row>
    <row r="175" customFormat="false" ht="15" hidden="false" customHeight="false" outlineLevel="0" collapsed="false">
      <c r="A175" s="18"/>
      <c r="B175" s="14"/>
      <c r="C175" s="11" t="str">
        <f aca="false">IF($B175="","",IFERROR(INDEX(Produtos!$B$4:$B$203,MATCH($B175,Produtos!$A$4:$A$203,0)),"código não cadastrado"))</f>
        <v/>
      </c>
      <c r="D175" s="14"/>
      <c r="E175" s="18"/>
      <c r="F175" s="14"/>
      <c r="G175" s="15"/>
      <c r="H175" s="13" t="str">
        <f aca="false">IF($F175="","",$F175*$G175)</f>
        <v/>
      </c>
      <c r="I175" s="14"/>
      <c r="J175" s="17" t="str">
        <f aca="true">IF($E175="","",$E175-TODAY())</f>
        <v/>
      </c>
      <c r="K175" s="11" t="str">
        <f aca="true">IF($E175="","",IF($E175&lt;TODAY(),"VENCIDO",IF($E175-TODAY()&lt;=30,"VENCE EM ATÉ 30 DIAS",IF($E175-TODAY()&lt;=90,"VENCE EM ATÉ 90 DIAS","OK"))))</f>
        <v/>
      </c>
    </row>
    <row r="176" customFormat="false" ht="15" hidden="false" customHeight="false" outlineLevel="0" collapsed="false">
      <c r="A176" s="18"/>
      <c r="B176" s="14"/>
      <c r="C176" s="11" t="str">
        <f aca="false">IF($B176="","",IFERROR(INDEX(Produtos!$B$4:$B$203,MATCH($B176,Produtos!$A$4:$A$203,0)),"código não cadastrado"))</f>
        <v/>
      </c>
      <c r="D176" s="14"/>
      <c r="E176" s="18"/>
      <c r="F176" s="14"/>
      <c r="G176" s="15"/>
      <c r="H176" s="13" t="str">
        <f aca="false">IF($F176="","",$F176*$G176)</f>
        <v/>
      </c>
      <c r="I176" s="14"/>
      <c r="J176" s="17" t="str">
        <f aca="true">IF($E176="","",$E176-TODAY())</f>
        <v/>
      </c>
      <c r="K176" s="11" t="str">
        <f aca="true">IF($E176="","",IF($E176&lt;TODAY(),"VENCIDO",IF($E176-TODAY()&lt;=30,"VENCE EM ATÉ 30 DIAS",IF($E176-TODAY()&lt;=90,"VENCE EM ATÉ 90 DIAS","OK"))))</f>
        <v/>
      </c>
    </row>
    <row r="177" customFormat="false" ht="15" hidden="false" customHeight="false" outlineLevel="0" collapsed="false">
      <c r="A177" s="18"/>
      <c r="B177" s="14"/>
      <c r="C177" s="11" t="str">
        <f aca="false">IF($B177="","",IFERROR(INDEX(Produtos!$B$4:$B$203,MATCH($B177,Produtos!$A$4:$A$203,0)),"código não cadastrado"))</f>
        <v/>
      </c>
      <c r="D177" s="14"/>
      <c r="E177" s="18"/>
      <c r="F177" s="14"/>
      <c r="G177" s="15"/>
      <c r="H177" s="13" t="str">
        <f aca="false">IF($F177="","",$F177*$G177)</f>
        <v/>
      </c>
      <c r="I177" s="14"/>
      <c r="J177" s="17" t="str">
        <f aca="true">IF($E177="","",$E177-TODAY())</f>
        <v/>
      </c>
      <c r="K177" s="11" t="str">
        <f aca="true">IF($E177="","",IF($E177&lt;TODAY(),"VENCIDO",IF($E177-TODAY()&lt;=30,"VENCE EM ATÉ 30 DIAS",IF($E177-TODAY()&lt;=90,"VENCE EM ATÉ 90 DIAS","OK"))))</f>
        <v/>
      </c>
    </row>
    <row r="178" customFormat="false" ht="15" hidden="false" customHeight="false" outlineLevel="0" collapsed="false">
      <c r="A178" s="18"/>
      <c r="B178" s="14"/>
      <c r="C178" s="11" t="str">
        <f aca="false">IF($B178="","",IFERROR(INDEX(Produtos!$B$4:$B$203,MATCH($B178,Produtos!$A$4:$A$203,0)),"código não cadastrado"))</f>
        <v/>
      </c>
      <c r="D178" s="14"/>
      <c r="E178" s="18"/>
      <c r="F178" s="14"/>
      <c r="G178" s="15"/>
      <c r="H178" s="13" t="str">
        <f aca="false">IF($F178="","",$F178*$G178)</f>
        <v/>
      </c>
      <c r="I178" s="14"/>
      <c r="J178" s="17" t="str">
        <f aca="true">IF($E178="","",$E178-TODAY())</f>
        <v/>
      </c>
      <c r="K178" s="11" t="str">
        <f aca="true">IF($E178="","",IF($E178&lt;TODAY(),"VENCIDO",IF($E178-TODAY()&lt;=30,"VENCE EM ATÉ 30 DIAS",IF($E178-TODAY()&lt;=90,"VENCE EM ATÉ 90 DIAS","OK"))))</f>
        <v/>
      </c>
    </row>
    <row r="179" customFormat="false" ht="15" hidden="false" customHeight="false" outlineLevel="0" collapsed="false">
      <c r="A179" s="18"/>
      <c r="B179" s="14"/>
      <c r="C179" s="11" t="str">
        <f aca="false">IF($B179="","",IFERROR(INDEX(Produtos!$B$4:$B$203,MATCH($B179,Produtos!$A$4:$A$203,0)),"código não cadastrado"))</f>
        <v/>
      </c>
      <c r="D179" s="14"/>
      <c r="E179" s="18"/>
      <c r="F179" s="14"/>
      <c r="G179" s="15"/>
      <c r="H179" s="13" t="str">
        <f aca="false">IF($F179="","",$F179*$G179)</f>
        <v/>
      </c>
      <c r="I179" s="14"/>
      <c r="J179" s="17" t="str">
        <f aca="true">IF($E179="","",$E179-TODAY())</f>
        <v/>
      </c>
      <c r="K179" s="11" t="str">
        <f aca="true">IF($E179="","",IF($E179&lt;TODAY(),"VENCIDO",IF($E179-TODAY()&lt;=30,"VENCE EM ATÉ 30 DIAS",IF($E179-TODAY()&lt;=90,"VENCE EM ATÉ 90 DIAS","OK"))))</f>
        <v/>
      </c>
    </row>
    <row r="180" customFormat="false" ht="15" hidden="false" customHeight="false" outlineLevel="0" collapsed="false">
      <c r="A180" s="18"/>
      <c r="B180" s="14"/>
      <c r="C180" s="11" t="str">
        <f aca="false">IF($B180="","",IFERROR(INDEX(Produtos!$B$4:$B$203,MATCH($B180,Produtos!$A$4:$A$203,0)),"código não cadastrado"))</f>
        <v/>
      </c>
      <c r="D180" s="14"/>
      <c r="E180" s="18"/>
      <c r="F180" s="14"/>
      <c r="G180" s="15"/>
      <c r="H180" s="13" t="str">
        <f aca="false">IF($F180="","",$F180*$G180)</f>
        <v/>
      </c>
      <c r="I180" s="14"/>
      <c r="J180" s="17" t="str">
        <f aca="true">IF($E180="","",$E180-TODAY())</f>
        <v/>
      </c>
      <c r="K180" s="11" t="str">
        <f aca="true">IF($E180="","",IF($E180&lt;TODAY(),"VENCIDO",IF($E180-TODAY()&lt;=30,"VENCE EM ATÉ 30 DIAS",IF($E180-TODAY()&lt;=90,"VENCE EM ATÉ 90 DIAS","OK"))))</f>
        <v/>
      </c>
    </row>
    <row r="181" customFormat="false" ht="15" hidden="false" customHeight="false" outlineLevel="0" collapsed="false">
      <c r="A181" s="18"/>
      <c r="B181" s="14"/>
      <c r="C181" s="11" t="str">
        <f aca="false">IF($B181="","",IFERROR(INDEX(Produtos!$B$4:$B$203,MATCH($B181,Produtos!$A$4:$A$203,0)),"código não cadastrado"))</f>
        <v/>
      </c>
      <c r="D181" s="14"/>
      <c r="E181" s="18"/>
      <c r="F181" s="14"/>
      <c r="G181" s="15"/>
      <c r="H181" s="13" t="str">
        <f aca="false">IF($F181="","",$F181*$G181)</f>
        <v/>
      </c>
      <c r="I181" s="14"/>
      <c r="J181" s="17" t="str">
        <f aca="true">IF($E181="","",$E181-TODAY())</f>
        <v/>
      </c>
      <c r="K181" s="11" t="str">
        <f aca="true">IF($E181="","",IF($E181&lt;TODAY(),"VENCIDO",IF($E181-TODAY()&lt;=30,"VENCE EM ATÉ 30 DIAS",IF($E181-TODAY()&lt;=90,"VENCE EM ATÉ 90 DIAS","OK"))))</f>
        <v/>
      </c>
    </row>
    <row r="182" customFormat="false" ht="15" hidden="false" customHeight="false" outlineLevel="0" collapsed="false">
      <c r="A182" s="18"/>
      <c r="B182" s="14"/>
      <c r="C182" s="11" t="str">
        <f aca="false">IF($B182="","",IFERROR(INDEX(Produtos!$B$4:$B$203,MATCH($B182,Produtos!$A$4:$A$203,0)),"código não cadastrado"))</f>
        <v/>
      </c>
      <c r="D182" s="14"/>
      <c r="E182" s="18"/>
      <c r="F182" s="14"/>
      <c r="G182" s="15"/>
      <c r="H182" s="13" t="str">
        <f aca="false">IF($F182="","",$F182*$G182)</f>
        <v/>
      </c>
      <c r="I182" s="14"/>
      <c r="J182" s="17" t="str">
        <f aca="true">IF($E182="","",$E182-TODAY())</f>
        <v/>
      </c>
      <c r="K182" s="11" t="str">
        <f aca="true">IF($E182="","",IF($E182&lt;TODAY(),"VENCIDO",IF($E182-TODAY()&lt;=30,"VENCE EM ATÉ 30 DIAS",IF($E182-TODAY()&lt;=90,"VENCE EM ATÉ 90 DIAS","OK"))))</f>
        <v/>
      </c>
    </row>
    <row r="183" customFormat="false" ht="15" hidden="false" customHeight="false" outlineLevel="0" collapsed="false">
      <c r="A183" s="18"/>
      <c r="B183" s="14"/>
      <c r="C183" s="11" t="str">
        <f aca="false">IF($B183="","",IFERROR(INDEX(Produtos!$B$4:$B$203,MATCH($B183,Produtos!$A$4:$A$203,0)),"código não cadastrado"))</f>
        <v/>
      </c>
      <c r="D183" s="14"/>
      <c r="E183" s="18"/>
      <c r="F183" s="14"/>
      <c r="G183" s="15"/>
      <c r="H183" s="13" t="str">
        <f aca="false">IF($F183="","",$F183*$G183)</f>
        <v/>
      </c>
      <c r="I183" s="14"/>
      <c r="J183" s="17" t="str">
        <f aca="true">IF($E183="","",$E183-TODAY())</f>
        <v/>
      </c>
      <c r="K183" s="11" t="str">
        <f aca="true">IF($E183="","",IF($E183&lt;TODAY(),"VENCIDO",IF($E183-TODAY()&lt;=30,"VENCE EM ATÉ 30 DIAS",IF($E183-TODAY()&lt;=90,"VENCE EM ATÉ 90 DIAS","OK"))))</f>
        <v/>
      </c>
    </row>
    <row r="184" customFormat="false" ht="15" hidden="false" customHeight="false" outlineLevel="0" collapsed="false">
      <c r="A184" s="18"/>
      <c r="B184" s="14"/>
      <c r="C184" s="11" t="str">
        <f aca="false">IF($B184="","",IFERROR(INDEX(Produtos!$B$4:$B$203,MATCH($B184,Produtos!$A$4:$A$203,0)),"código não cadastrado"))</f>
        <v/>
      </c>
      <c r="D184" s="14"/>
      <c r="E184" s="18"/>
      <c r="F184" s="14"/>
      <c r="G184" s="15"/>
      <c r="H184" s="13" t="str">
        <f aca="false">IF($F184="","",$F184*$G184)</f>
        <v/>
      </c>
      <c r="I184" s="14"/>
      <c r="J184" s="17" t="str">
        <f aca="true">IF($E184="","",$E184-TODAY())</f>
        <v/>
      </c>
      <c r="K184" s="11" t="str">
        <f aca="true">IF($E184="","",IF($E184&lt;TODAY(),"VENCIDO",IF($E184-TODAY()&lt;=30,"VENCE EM ATÉ 30 DIAS",IF($E184-TODAY()&lt;=90,"VENCE EM ATÉ 90 DIAS","OK"))))</f>
        <v/>
      </c>
    </row>
    <row r="185" customFormat="false" ht="15" hidden="false" customHeight="false" outlineLevel="0" collapsed="false">
      <c r="A185" s="18"/>
      <c r="B185" s="14"/>
      <c r="C185" s="11" t="str">
        <f aca="false">IF($B185="","",IFERROR(INDEX(Produtos!$B$4:$B$203,MATCH($B185,Produtos!$A$4:$A$203,0)),"código não cadastrado"))</f>
        <v/>
      </c>
      <c r="D185" s="14"/>
      <c r="E185" s="18"/>
      <c r="F185" s="14"/>
      <c r="G185" s="15"/>
      <c r="H185" s="13" t="str">
        <f aca="false">IF($F185="","",$F185*$G185)</f>
        <v/>
      </c>
      <c r="I185" s="14"/>
      <c r="J185" s="17" t="str">
        <f aca="true">IF($E185="","",$E185-TODAY())</f>
        <v/>
      </c>
      <c r="K185" s="11" t="str">
        <f aca="true">IF($E185="","",IF($E185&lt;TODAY(),"VENCIDO",IF($E185-TODAY()&lt;=30,"VENCE EM ATÉ 30 DIAS",IF($E185-TODAY()&lt;=90,"VENCE EM ATÉ 90 DIAS","OK"))))</f>
        <v/>
      </c>
    </row>
    <row r="186" customFormat="false" ht="15" hidden="false" customHeight="false" outlineLevel="0" collapsed="false">
      <c r="A186" s="18"/>
      <c r="B186" s="14"/>
      <c r="C186" s="11" t="str">
        <f aca="false">IF($B186="","",IFERROR(INDEX(Produtos!$B$4:$B$203,MATCH($B186,Produtos!$A$4:$A$203,0)),"código não cadastrado"))</f>
        <v/>
      </c>
      <c r="D186" s="14"/>
      <c r="E186" s="18"/>
      <c r="F186" s="14"/>
      <c r="G186" s="15"/>
      <c r="H186" s="13" t="str">
        <f aca="false">IF($F186="","",$F186*$G186)</f>
        <v/>
      </c>
      <c r="I186" s="14"/>
      <c r="J186" s="17" t="str">
        <f aca="true">IF($E186="","",$E186-TODAY())</f>
        <v/>
      </c>
      <c r="K186" s="11" t="str">
        <f aca="true">IF($E186="","",IF($E186&lt;TODAY(),"VENCIDO",IF($E186-TODAY()&lt;=30,"VENCE EM ATÉ 30 DIAS",IF($E186-TODAY()&lt;=90,"VENCE EM ATÉ 90 DIAS","OK"))))</f>
        <v/>
      </c>
    </row>
    <row r="187" customFormat="false" ht="15" hidden="false" customHeight="false" outlineLevel="0" collapsed="false">
      <c r="A187" s="18"/>
      <c r="B187" s="14"/>
      <c r="C187" s="11" t="str">
        <f aca="false">IF($B187="","",IFERROR(INDEX(Produtos!$B$4:$B$203,MATCH($B187,Produtos!$A$4:$A$203,0)),"código não cadastrado"))</f>
        <v/>
      </c>
      <c r="D187" s="14"/>
      <c r="E187" s="18"/>
      <c r="F187" s="14"/>
      <c r="G187" s="15"/>
      <c r="H187" s="13" t="str">
        <f aca="false">IF($F187="","",$F187*$G187)</f>
        <v/>
      </c>
      <c r="I187" s="14"/>
      <c r="J187" s="17" t="str">
        <f aca="true">IF($E187="","",$E187-TODAY())</f>
        <v/>
      </c>
      <c r="K187" s="11" t="str">
        <f aca="true">IF($E187="","",IF($E187&lt;TODAY(),"VENCIDO",IF($E187-TODAY()&lt;=30,"VENCE EM ATÉ 30 DIAS",IF($E187-TODAY()&lt;=90,"VENCE EM ATÉ 90 DIAS","OK"))))</f>
        <v/>
      </c>
    </row>
    <row r="188" customFormat="false" ht="15" hidden="false" customHeight="false" outlineLevel="0" collapsed="false">
      <c r="A188" s="18"/>
      <c r="B188" s="14"/>
      <c r="C188" s="11" t="str">
        <f aca="false">IF($B188="","",IFERROR(INDEX(Produtos!$B$4:$B$203,MATCH($B188,Produtos!$A$4:$A$203,0)),"código não cadastrado"))</f>
        <v/>
      </c>
      <c r="D188" s="14"/>
      <c r="E188" s="18"/>
      <c r="F188" s="14"/>
      <c r="G188" s="15"/>
      <c r="H188" s="13" t="str">
        <f aca="false">IF($F188="","",$F188*$G188)</f>
        <v/>
      </c>
      <c r="I188" s="14"/>
      <c r="J188" s="17" t="str">
        <f aca="true">IF($E188="","",$E188-TODAY())</f>
        <v/>
      </c>
      <c r="K188" s="11" t="str">
        <f aca="true">IF($E188="","",IF($E188&lt;TODAY(),"VENCIDO",IF($E188-TODAY()&lt;=30,"VENCE EM ATÉ 30 DIAS",IF($E188-TODAY()&lt;=90,"VENCE EM ATÉ 90 DIAS","OK"))))</f>
        <v/>
      </c>
    </row>
    <row r="189" customFormat="false" ht="15" hidden="false" customHeight="false" outlineLevel="0" collapsed="false">
      <c r="A189" s="18"/>
      <c r="B189" s="14"/>
      <c r="C189" s="11" t="str">
        <f aca="false">IF($B189="","",IFERROR(INDEX(Produtos!$B$4:$B$203,MATCH($B189,Produtos!$A$4:$A$203,0)),"código não cadastrado"))</f>
        <v/>
      </c>
      <c r="D189" s="14"/>
      <c r="E189" s="18"/>
      <c r="F189" s="14"/>
      <c r="G189" s="15"/>
      <c r="H189" s="13" t="str">
        <f aca="false">IF($F189="","",$F189*$G189)</f>
        <v/>
      </c>
      <c r="I189" s="14"/>
      <c r="J189" s="17" t="str">
        <f aca="true">IF($E189="","",$E189-TODAY())</f>
        <v/>
      </c>
      <c r="K189" s="11" t="str">
        <f aca="true">IF($E189="","",IF($E189&lt;TODAY(),"VENCIDO",IF($E189-TODAY()&lt;=30,"VENCE EM ATÉ 30 DIAS",IF($E189-TODAY()&lt;=90,"VENCE EM ATÉ 90 DIAS","OK"))))</f>
        <v/>
      </c>
    </row>
    <row r="190" customFormat="false" ht="15" hidden="false" customHeight="false" outlineLevel="0" collapsed="false">
      <c r="A190" s="18"/>
      <c r="B190" s="14"/>
      <c r="C190" s="11" t="str">
        <f aca="false">IF($B190="","",IFERROR(INDEX(Produtos!$B$4:$B$203,MATCH($B190,Produtos!$A$4:$A$203,0)),"código não cadastrado"))</f>
        <v/>
      </c>
      <c r="D190" s="14"/>
      <c r="E190" s="18"/>
      <c r="F190" s="14"/>
      <c r="G190" s="15"/>
      <c r="H190" s="13" t="str">
        <f aca="false">IF($F190="","",$F190*$G190)</f>
        <v/>
      </c>
      <c r="I190" s="14"/>
      <c r="J190" s="17" t="str">
        <f aca="true">IF($E190="","",$E190-TODAY())</f>
        <v/>
      </c>
      <c r="K190" s="11" t="str">
        <f aca="true">IF($E190="","",IF($E190&lt;TODAY(),"VENCIDO",IF($E190-TODAY()&lt;=30,"VENCE EM ATÉ 30 DIAS",IF($E190-TODAY()&lt;=90,"VENCE EM ATÉ 90 DIAS","OK"))))</f>
        <v/>
      </c>
    </row>
    <row r="191" customFormat="false" ht="15" hidden="false" customHeight="false" outlineLevel="0" collapsed="false">
      <c r="A191" s="18"/>
      <c r="B191" s="14"/>
      <c r="C191" s="11" t="str">
        <f aca="false">IF($B191="","",IFERROR(INDEX(Produtos!$B$4:$B$203,MATCH($B191,Produtos!$A$4:$A$203,0)),"código não cadastrado"))</f>
        <v/>
      </c>
      <c r="D191" s="14"/>
      <c r="E191" s="18"/>
      <c r="F191" s="14"/>
      <c r="G191" s="15"/>
      <c r="H191" s="13" t="str">
        <f aca="false">IF($F191="","",$F191*$G191)</f>
        <v/>
      </c>
      <c r="I191" s="14"/>
      <c r="J191" s="17" t="str">
        <f aca="true">IF($E191="","",$E191-TODAY())</f>
        <v/>
      </c>
      <c r="K191" s="11" t="str">
        <f aca="true">IF($E191="","",IF($E191&lt;TODAY(),"VENCIDO",IF($E191-TODAY()&lt;=30,"VENCE EM ATÉ 30 DIAS",IF($E191-TODAY()&lt;=90,"VENCE EM ATÉ 90 DIAS","OK"))))</f>
        <v/>
      </c>
    </row>
    <row r="192" customFormat="false" ht="15" hidden="false" customHeight="false" outlineLevel="0" collapsed="false">
      <c r="A192" s="18"/>
      <c r="B192" s="14"/>
      <c r="C192" s="11" t="str">
        <f aca="false">IF($B192="","",IFERROR(INDEX(Produtos!$B$4:$B$203,MATCH($B192,Produtos!$A$4:$A$203,0)),"código não cadastrado"))</f>
        <v/>
      </c>
      <c r="D192" s="14"/>
      <c r="E192" s="18"/>
      <c r="F192" s="14"/>
      <c r="G192" s="15"/>
      <c r="H192" s="13" t="str">
        <f aca="false">IF($F192="","",$F192*$G192)</f>
        <v/>
      </c>
      <c r="I192" s="14"/>
      <c r="J192" s="17" t="str">
        <f aca="true">IF($E192="","",$E192-TODAY())</f>
        <v/>
      </c>
      <c r="K192" s="11" t="str">
        <f aca="true">IF($E192="","",IF($E192&lt;TODAY(),"VENCIDO",IF($E192-TODAY()&lt;=30,"VENCE EM ATÉ 30 DIAS",IF($E192-TODAY()&lt;=90,"VENCE EM ATÉ 90 DIAS","OK"))))</f>
        <v/>
      </c>
    </row>
    <row r="193" customFormat="false" ht="15" hidden="false" customHeight="false" outlineLevel="0" collapsed="false">
      <c r="A193" s="18"/>
      <c r="B193" s="14"/>
      <c r="C193" s="11" t="str">
        <f aca="false">IF($B193="","",IFERROR(INDEX(Produtos!$B$4:$B$203,MATCH($B193,Produtos!$A$4:$A$203,0)),"código não cadastrado"))</f>
        <v/>
      </c>
      <c r="D193" s="14"/>
      <c r="E193" s="18"/>
      <c r="F193" s="14"/>
      <c r="G193" s="15"/>
      <c r="H193" s="13" t="str">
        <f aca="false">IF($F193="","",$F193*$G193)</f>
        <v/>
      </c>
      <c r="I193" s="14"/>
      <c r="J193" s="17" t="str">
        <f aca="true">IF($E193="","",$E193-TODAY())</f>
        <v/>
      </c>
      <c r="K193" s="11" t="str">
        <f aca="true">IF($E193="","",IF($E193&lt;TODAY(),"VENCIDO",IF($E193-TODAY()&lt;=30,"VENCE EM ATÉ 30 DIAS",IF($E193-TODAY()&lt;=90,"VENCE EM ATÉ 90 DIAS","OK"))))</f>
        <v/>
      </c>
    </row>
    <row r="194" customFormat="false" ht="15" hidden="false" customHeight="false" outlineLevel="0" collapsed="false">
      <c r="A194" s="18"/>
      <c r="B194" s="14"/>
      <c r="C194" s="11" t="str">
        <f aca="false">IF($B194="","",IFERROR(INDEX(Produtos!$B$4:$B$203,MATCH($B194,Produtos!$A$4:$A$203,0)),"código não cadastrado"))</f>
        <v/>
      </c>
      <c r="D194" s="14"/>
      <c r="E194" s="18"/>
      <c r="F194" s="14"/>
      <c r="G194" s="15"/>
      <c r="H194" s="13" t="str">
        <f aca="false">IF($F194="","",$F194*$G194)</f>
        <v/>
      </c>
      <c r="I194" s="14"/>
      <c r="J194" s="17" t="str">
        <f aca="true">IF($E194="","",$E194-TODAY())</f>
        <v/>
      </c>
      <c r="K194" s="11" t="str">
        <f aca="true">IF($E194="","",IF($E194&lt;TODAY(),"VENCIDO",IF($E194-TODAY()&lt;=30,"VENCE EM ATÉ 30 DIAS",IF($E194-TODAY()&lt;=90,"VENCE EM ATÉ 90 DIAS","OK"))))</f>
        <v/>
      </c>
    </row>
    <row r="195" customFormat="false" ht="15" hidden="false" customHeight="false" outlineLevel="0" collapsed="false">
      <c r="A195" s="18"/>
      <c r="B195" s="14"/>
      <c r="C195" s="11" t="str">
        <f aca="false">IF($B195="","",IFERROR(INDEX(Produtos!$B$4:$B$203,MATCH($B195,Produtos!$A$4:$A$203,0)),"código não cadastrado"))</f>
        <v/>
      </c>
      <c r="D195" s="14"/>
      <c r="E195" s="18"/>
      <c r="F195" s="14"/>
      <c r="G195" s="15"/>
      <c r="H195" s="13" t="str">
        <f aca="false">IF($F195="","",$F195*$G195)</f>
        <v/>
      </c>
      <c r="I195" s="14"/>
      <c r="J195" s="17" t="str">
        <f aca="true">IF($E195="","",$E195-TODAY())</f>
        <v/>
      </c>
      <c r="K195" s="11" t="str">
        <f aca="true">IF($E195="","",IF($E195&lt;TODAY(),"VENCIDO",IF($E195-TODAY()&lt;=30,"VENCE EM ATÉ 30 DIAS",IF($E195-TODAY()&lt;=90,"VENCE EM ATÉ 90 DIAS","OK"))))</f>
        <v/>
      </c>
    </row>
    <row r="196" customFormat="false" ht="15" hidden="false" customHeight="false" outlineLevel="0" collapsed="false">
      <c r="A196" s="18"/>
      <c r="B196" s="14"/>
      <c r="C196" s="11" t="str">
        <f aca="false">IF($B196="","",IFERROR(INDEX(Produtos!$B$4:$B$203,MATCH($B196,Produtos!$A$4:$A$203,0)),"código não cadastrado"))</f>
        <v/>
      </c>
      <c r="D196" s="14"/>
      <c r="E196" s="18"/>
      <c r="F196" s="14"/>
      <c r="G196" s="15"/>
      <c r="H196" s="13" t="str">
        <f aca="false">IF($F196="","",$F196*$G196)</f>
        <v/>
      </c>
      <c r="I196" s="14"/>
      <c r="J196" s="17" t="str">
        <f aca="true">IF($E196="","",$E196-TODAY())</f>
        <v/>
      </c>
      <c r="K196" s="11" t="str">
        <f aca="true">IF($E196="","",IF($E196&lt;TODAY(),"VENCIDO",IF($E196-TODAY()&lt;=30,"VENCE EM ATÉ 30 DIAS",IF($E196-TODAY()&lt;=90,"VENCE EM ATÉ 90 DIAS","OK"))))</f>
        <v/>
      </c>
    </row>
    <row r="197" customFormat="false" ht="15" hidden="false" customHeight="false" outlineLevel="0" collapsed="false">
      <c r="A197" s="18"/>
      <c r="B197" s="14"/>
      <c r="C197" s="11" t="str">
        <f aca="false">IF($B197="","",IFERROR(INDEX(Produtos!$B$4:$B$203,MATCH($B197,Produtos!$A$4:$A$203,0)),"código não cadastrado"))</f>
        <v/>
      </c>
      <c r="D197" s="14"/>
      <c r="E197" s="18"/>
      <c r="F197" s="14"/>
      <c r="G197" s="15"/>
      <c r="H197" s="13" t="str">
        <f aca="false">IF($F197="","",$F197*$G197)</f>
        <v/>
      </c>
      <c r="I197" s="14"/>
      <c r="J197" s="17" t="str">
        <f aca="true">IF($E197="","",$E197-TODAY())</f>
        <v/>
      </c>
      <c r="K197" s="11" t="str">
        <f aca="true">IF($E197="","",IF($E197&lt;TODAY(),"VENCIDO",IF($E197-TODAY()&lt;=30,"VENCE EM ATÉ 30 DIAS",IF($E197-TODAY()&lt;=90,"VENCE EM ATÉ 90 DIAS","OK"))))</f>
        <v/>
      </c>
    </row>
    <row r="198" customFormat="false" ht="15" hidden="false" customHeight="false" outlineLevel="0" collapsed="false">
      <c r="A198" s="18"/>
      <c r="B198" s="14"/>
      <c r="C198" s="11" t="str">
        <f aca="false">IF($B198="","",IFERROR(INDEX(Produtos!$B$4:$B$203,MATCH($B198,Produtos!$A$4:$A$203,0)),"código não cadastrado"))</f>
        <v/>
      </c>
      <c r="D198" s="14"/>
      <c r="E198" s="18"/>
      <c r="F198" s="14"/>
      <c r="G198" s="15"/>
      <c r="H198" s="13" t="str">
        <f aca="false">IF($F198="","",$F198*$G198)</f>
        <v/>
      </c>
      <c r="I198" s="14"/>
      <c r="J198" s="17" t="str">
        <f aca="true">IF($E198="","",$E198-TODAY())</f>
        <v/>
      </c>
      <c r="K198" s="11" t="str">
        <f aca="true">IF($E198="","",IF($E198&lt;TODAY(),"VENCIDO",IF($E198-TODAY()&lt;=30,"VENCE EM ATÉ 30 DIAS",IF($E198-TODAY()&lt;=90,"VENCE EM ATÉ 90 DIAS","OK"))))</f>
        <v/>
      </c>
    </row>
    <row r="199" customFormat="false" ht="15" hidden="false" customHeight="false" outlineLevel="0" collapsed="false">
      <c r="A199" s="18"/>
      <c r="B199" s="14"/>
      <c r="C199" s="11" t="str">
        <f aca="false">IF($B199="","",IFERROR(INDEX(Produtos!$B$4:$B$203,MATCH($B199,Produtos!$A$4:$A$203,0)),"código não cadastrado"))</f>
        <v/>
      </c>
      <c r="D199" s="14"/>
      <c r="E199" s="18"/>
      <c r="F199" s="14"/>
      <c r="G199" s="15"/>
      <c r="H199" s="13" t="str">
        <f aca="false">IF($F199="","",$F199*$G199)</f>
        <v/>
      </c>
      <c r="I199" s="14"/>
      <c r="J199" s="17" t="str">
        <f aca="true">IF($E199="","",$E199-TODAY())</f>
        <v/>
      </c>
      <c r="K199" s="11" t="str">
        <f aca="true">IF($E199="","",IF($E199&lt;TODAY(),"VENCIDO",IF($E199-TODAY()&lt;=30,"VENCE EM ATÉ 30 DIAS",IF($E199-TODAY()&lt;=90,"VENCE EM ATÉ 90 DIAS","OK"))))</f>
        <v/>
      </c>
    </row>
    <row r="200" customFormat="false" ht="15" hidden="false" customHeight="false" outlineLevel="0" collapsed="false">
      <c r="A200" s="18"/>
      <c r="B200" s="14"/>
      <c r="C200" s="11" t="str">
        <f aca="false">IF($B200="","",IFERROR(INDEX(Produtos!$B$4:$B$203,MATCH($B200,Produtos!$A$4:$A$203,0)),"código não cadastrado"))</f>
        <v/>
      </c>
      <c r="D200" s="14"/>
      <c r="E200" s="18"/>
      <c r="F200" s="14"/>
      <c r="G200" s="15"/>
      <c r="H200" s="13" t="str">
        <f aca="false">IF($F200="","",$F200*$G200)</f>
        <v/>
      </c>
      <c r="I200" s="14"/>
      <c r="J200" s="17" t="str">
        <f aca="true">IF($E200="","",$E200-TODAY())</f>
        <v/>
      </c>
      <c r="K200" s="11" t="str">
        <f aca="true">IF($E200="","",IF($E200&lt;TODAY(),"VENCIDO",IF($E200-TODAY()&lt;=30,"VENCE EM ATÉ 30 DIAS",IF($E200-TODAY()&lt;=90,"VENCE EM ATÉ 90 DIAS","OK"))))</f>
        <v/>
      </c>
    </row>
    <row r="201" customFormat="false" ht="15" hidden="false" customHeight="false" outlineLevel="0" collapsed="false">
      <c r="A201" s="18"/>
      <c r="B201" s="14"/>
      <c r="C201" s="11" t="str">
        <f aca="false">IF($B201="","",IFERROR(INDEX(Produtos!$B$4:$B$203,MATCH($B201,Produtos!$A$4:$A$203,0)),"código não cadastrado"))</f>
        <v/>
      </c>
      <c r="D201" s="14"/>
      <c r="E201" s="18"/>
      <c r="F201" s="14"/>
      <c r="G201" s="15"/>
      <c r="H201" s="13" t="str">
        <f aca="false">IF($F201="","",$F201*$G201)</f>
        <v/>
      </c>
      <c r="I201" s="14"/>
      <c r="J201" s="17" t="str">
        <f aca="true">IF($E201="","",$E201-TODAY())</f>
        <v/>
      </c>
      <c r="K201" s="11" t="str">
        <f aca="true">IF($E201="","",IF($E201&lt;TODAY(),"VENCIDO",IF($E201-TODAY()&lt;=30,"VENCE EM ATÉ 30 DIAS",IF($E201-TODAY()&lt;=90,"VENCE EM ATÉ 90 DIAS","OK"))))</f>
        <v/>
      </c>
    </row>
    <row r="202" customFormat="false" ht="15" hidden="false" customHeight="false" outlineLevel="0" collapsed="false">
      <c r="A202" s="18"/>
      <c r="B202" s="14"/>
      <c r="C202" s="11" t="str">
        <f aca="false">IF($B202="","",IFERROR(INDEX(Produtos!$B$4:$B$203,MATCH($B202,Produtos!$A$4:$A$203,0)),"código não cadastrado"))</f>
        <v/>
      </c>
      <c r="D202" s="14"/>
      <c r="E202" s="18"/>
      <c r="F202" s="14"/>
      <c r="G202" s="15"/>
      <c r="H202" s="13" t="str">
        <f aca="false">IF($F202="","",$F202*$G202)</f>
        <v/>
      </c>
      <c r="I202" s="14"/>
      <c r="J202" s="17" t="str">
        <f aca="true">IF($E202="","",$E202-TODAY())</f>
        <v/>
      </c>
      <c r="K202" s="11" t="str">
        <f aca="true">IF($E202="","",IF($E202&lt;TODAY(),"VENCIDO",IF($E202-TODAY()&lt;=30,"VENCE EM ATÉ 30 DIAS",IF($E202-TODAY()&lt;=90,"VENCE EM ATÉ 90 DIAS","OK"))))</f>
        <v/>
      </c>
    </row>
    <row r="203" customFormat="false" ht="15" hidden="false" customHeight="false" outlineLevel="0" collapsed="false">
      <c r="A203" s="18"/>
      <c r="B203" s="14"/>
      <c r="C203" s="11" t="str">
        <f aca="false">IF($B203="","",IFERROR(INDEX(Produtos!$B$4:$B$203,MATCH($B203,Produtos!$A$4:$A$203,0)),"código não cadastrado"))</f>
        <v/>
      </c>
      <c r="D203" s="14"/>
      <c r="E203" s="18"/>
      <c r="F203" s="14"/>
      <c r="G203" s="15"/>
      <c r="H203" s="13" t="str">
        <f aca="false">IF($F203="","",$F203*$G203)</f>
        <v/>
      </c>
      <c r="I203" s="14"/>
      <c r="J203" s="17" t="str">
        <f aca="true">IF($E203="","",$E203-TODAY())</f>
        <v/>
      </c>
      <c r="K203" s="11" t="str">
        <f aca="true">IF($E203="","",IF($E203&lt;TODAY(),"VENCIDO",IF($E203-TODAY()&lt;=30,"VENCE EM ATÉ 30 DIAS",IF($E203-TODAY()&lt;=90,"VENCE EM ATÉ 90 DIAS","OK"))))</f>
        <v/>
      </c>
    </row>
    <row r="204" customFormat="false" ht="15" hidden="false" customHeight="false" outlineLevel="0" collapsed="false">
      <c r="A204" s="18"/>
      <c r="B204" s="14"/>
      <c r="C204" s="11" t="str">
        <f aca="false">IF($B204="","",IFERROR(INDEX(Produtos!$B$4:$B$203,MATCH($B204,Produtos!$A$4:$A$203,0)),"código não cadastrado"))</f>
        <v/>
      </c>
      <c r="D204" s="14"/>
      <c r="E204" s="18"/>
      <c r="F204" s="14"/>
      <c r="G204" s="15"/>
      <c r="H204" s="13" t="str">
        <f aca="false">IF($F204="","",$F204*$G204)</f>
        <v/>
      </c>
      <c r="I204" s="14"/>
      <c r="J204" s="17" t="str">
        <f aca="true">IF($E204="","",$E204-TODAY())</f>
        <v/>
      </c>
      <c r="K204" s="11" t="str">
        <f aca="true">IF($E204="","",IF($E204&lt;TODAY(),"VENCIDO",IF($E204-TODAY()&lt;=30,"VENCE EM ATÉ 30 DIAS",IF($E204-TODAY()&lt;=90,"VENCE EM ATÉ 90 DIAS","OK"))))</f>
        <v/>
      </c>
    </row>
    <row r="205" customFormat="false" ht="15" hidden="false" customHeight="false" outlineLevel="0" collapsed="false">
      <c r="A205" s="18"/>
      <c r="B205" s="14"/>
      <c r="C205" s="11" t="str">
        <f aca="false">IF($B205="","",IFERROR(INDEX(Produtos!$B$4:$B$203,MATCH($B205,Produtos!$A$4:$A$203,0)),"código não cadastrado"))</f>
        <v/>
      </c>
      <c r="D205" s="14"/>
      <c r="E205" s="18"/>
      <c r="F205" s="14"/>
      <c r="G205" s="15"/>
      <c r="H205" s="13" t="str">
        <f aca="false">IF($F205="","",$F205*$G205)</f>
        <v/>
      </c>
      <c r="I205" s="14"/>
      <c r="J205" s="17" t="str">
        <f aca="true">IF($E205="","",$E205-TODAY())</f>
        <v/>
      </c>
      <c r="K205" s="11" t="str">
        <f aca="true">IF($E205="","",IF($E205&lt;TODAY(),"VENCIDO",IF($E205-TODAY()&lt;=30,"VENCE EM ATÉ 30 DIAS",IF($E205-TODAY()&lt;=90,"VENCE EM ATÉ 90 DIAS","OK"))))</f>
        <v/>
      </c>
    </row>
    <row r="206" customFormat="false" ht="15" hidden="false" customHeight="false" outlineLevel="0" collapsed="false">
      <c r="A206" s="18"/>
      <c r="B206" s="14"/>
      <c r="C206" s="11" t="str">
        <f aca="false">IF($B206="","",IFERROR(INDEX(Produtos!$B$4:$B$203,MATCH($B206,Produtos!$A$4:$A$203,0)),"código não cadastrado"))</f>
        <v/>
      </c>
      <c r="D206" s="14"/>
      <c r="E206" s="18"/>
      <c r="F206" s="14"/>
      <c r="G206" s="15"/>
      <c r="H206" s="13" t="str">
        <f aca="false">IF($F206="","",$F206*$G206)</f>
        <v/>
      </c>
      <c r="I206" s="14"/>
      <c r="J206" s="17" t="str">
        <f aca="true">IF($E206="","",$E206-TODAY())</f>
        <v/>
      </c>
      <c r="K206" s="11" t="str">
        <f aca="true">IF($E206="","",IF($E206&lt;TODAY(),"VENCIDO",IF($E206-TODAY()&lt;=30,"VENCE EM ATÉ 30 DIAS",IF($E206-TODAY()&lt;=90,"VENCE EM ATÉ 90 DIAS","OK"))))</f>
        <v/>
      </c>
    </row>
    <row r="207" customFormat="false" ht="15" hidden="false" customHeight="false" outlineLevel="0" collapsed="false">
      <c r="A207" s="18"/>
      <c r="B207" s="14"/>
      <c r="C207" s="11" t="str">
        <f aca="false">IF($B207="","",IFERROR(INDEX(Produtos!$B$4:$B$203,MATCH($B207,Produtos!$A$4:$A$203,0)),"código não cadastrado"))</f>
        <v/>
      </c>
      <c r="D207" s="14"/>
      <c r="E207" s="18"/>
      <c r="F207" s="14"/>
      <c r="G207" s="15"/>
      <c r="H207" s="13" t="str">
        <f aca="false">IF($F207="","",$F207*$G207)</f>
        <v/>
      </c>
      <c r="I207" s="14"/>
      <c r="J207" s="17" t="str">
        <f aca="true">IF($E207="","",$E207-TODAY())</f>
        <v/>
      </c>
      <c r="K207" s="11" t="str">
        <f aca="true">IF($E207="","",IF($E207&lt;TODAY(),"VENCIDO",IF($E207-TODAY()&lt;=30,"VENCE EM ATÉ 30 DIAS",IF($E207-TODAY()&lt;=90,"VENCE EM ATÉ 90 DIAS","OK"))))</f>
        <v/>
      </c>
    </row>
    <row r="208" customFormat="false" ht="15" hidden="false" customHeight="false" outlineLevel="0" collapsed="false">
      <c r="A208" s="18"/>
      <c r="B208" s="14"/>
      <c r="C208" s="11" t="str">
        <f aca="false">IF($B208="","",IFERROR(INDEX(Produtos!$B$4:$B$203,MATCH($B208,Produtos!$A$4:$A$203,0)),"código não cadastrado"))</f>
        <v/>
      </c>
      <c r="D208" s="14"/>
      <c r="E208" s="18"/>
      <c r="F208" s="14"/>
      <c r="G208" s="15"/>
      <c r="H208" s="13" t="str">
        <f aca="false">IF($F208="","",$F208*$G208)</f>
        <v/>
      </c>
      <c r="I208" s="14"/>
      <c r="J208" s="17" t="str">
        <f aca="true">IF($E208="","",$E208-TODAY())</f>
        <v/>
      </c>
      <c r="K208" s="11" t="str">
        <f aca="true">IF($E208="","",IF($E208&lt;TODAY(),"VENCIDO",IF($E208-TODAY()&lt;=30,"VENCE EM ATÉ 30 DIAS",IF($E208-TODAY()&lt;=90,"VENCE EM ATÉ 90 DIAS","OK"))))</f>
        <v/>
      </c>
    </row>
    <row r="209" customFormat="false" ht="15" hidden="false" customHeight="false" outlineLevel="0" collapsed="false">
      <c r="A209" s="18"/>
      <c r="B209" s="14"/>
      <c r="C209" s="11" t="str">
        <f aca="false">IF($B209="","",IFERROR(INDEX(Produtos!$B$4:$B$203,MATCH($B209,Produtos!$A$4:$A$203,0)),"código não cadastrado"))</f>
        <v/>
      </c>
      <c r="D209" s="14"/>
      <c r="E209" s="18"/>
      <c r="F209" s="14"/>
      <c r="G209" s="15"/>
      <c r="H209" s="13" t="str">
        <f aca="false">IF($F209="","",$F209*$G209)</f>
        <v/>
      </c>
      <c r="I209" s="14"/>
      <c r="J209" s="17" t="str">
        <f aca="true">IF($E209="","",$E209-TODAY())</f>
        <v/>
      </c>
      <c r="K209" s="11" t="str">
        <f aca="true">IF($E209="","",IF($E209&lt;TODAY(),"VENCIDO",IF($E209-TODAY()&lt;=30,"VENCE EM ATÉ 30 DIAS",IF($E209-TODAY()&lt;=90,"VENCE EM ATÉ 90 DIAS","OK"))))</f>
        <v/>
      </c>
    </row>
    <row r="210" customFormat="false" ht="15" hidden="false" customHeight="false" outlineLevel="0" collapsed="false">
      <c r="A210" s="18"/>
      <c r="B210" s="14"/>
      <c r="C210" s="11" t="str">
        <f aca="false">IF($B210="","",IFERROR(INDEX(Produtos!$B$4:$B$203,MATCH($B210,Produtos!$A$4:$A$203,0)),"código não cadastrado"))</f>
        <v/>
      </c>
      <c r="D210" s="14"/>
      <c r="E210" s="18"/>
      <c r="F210" s="14"/>
      <c r="G210" s="15"/>
      <c r="H210" s="13" t="str">
        <f aca="false">IF($F210="","",$F210*$G210)</f>
        <v/>
      </c>
      <c r="I210" s="14"/>
      <c r="J210" s="17" t="str">
        <f aca="true">IF($E210="","",$E210-TODAY())</f>
        <v/>
      </c>
      <c r="K210" s="11" t="str">
        <f aca="true">IF($E210="","",IF($E210&lt;TODAY(),"VENCIDO",IF($E210-TODAY()&lt;=30,"VENCE EM ATÉ 30 DIAS",IF($E210-TODAY()&lt;=90,"VENCE EM ATÉ 90 DIAS","OK"))))</f>
        <v/>
      </c>
    </row>
    <row r="211" customFormat="false" ht="15" hidden="false" customHeight="false" outlineLevel="0" collapsed="false">
      <c r="A211" s="18"/>
      <c r="B211" s="14"/>
      <c r="C211" s="11" t="str">
        <f aca="false">IF($B211="","",IFERROR(INDEX(Produtos!$B$4:$B$203,MATCH($B211,Produtos!$A$4:$A$203,0)),"código não cadastrado"))</f>
        <v/>
      </c>
      <c r="D211" s="14"/>
      <c r="E211" s="18"/>
      <c r="F211" s="14"/>
      <c r="G211" s="15"/>
      <c r="H211" s="13" t="str">
        <f aca="false">IF($F211="","",$F211*$G211)</f>
        <v/>
      </c>
      <c r="I211" s="14"/>
      <c r="J211" s="17" t="str">
        <f aca="true">IF($E211="","",$E211-TODAY())</f>
        <v/>
      </c>
      <c r="K211" s="11" t="str">
        <f aca="true">IF($E211="","",IF($E211&lt;TODAY(),"VENCIDO",IF($E211-TODAY()&lt;=30,"VENCE EM ATÉ 30 DIAS",IF($E211-TODAY()&lt;=90,"VENCE EM ATÉ 90 DIAS","OK"))))</f>
        <v/>
      </c>
    </row>
    <row r="212" customFormat="false" ht="15" hidden="false" customHeight="false" outlineLevel="0" collapsed="false">
      <c r="A212" s="18"/>
      <c r="B212" s="14"/>
      <c r="C212" s="11" t="str">
        <f aca="false">IF($B212="","",IFERROR(INDEX(Produtos!$B$4:$B$203,MATCH($B212,Produtos!$A$4:$A$203,0)),"código não cadastrado"))</f>
        <v/>
      </c>
      <c r="D212" s="14"/>
      <c r="E212" s="18"/>
      <c r="F212" s="14"/>
      <c r="G212" s="15"/>
      <c r="H212" s="13" t="str">
        <f aca="false">IF($F212="","",$F212*$G212)</f>
        <v/>
      </c>
      <c r="I212" s="14"/>
      <c r="J212" s="17" t="str">
        <f aca="true">IF($E212="","",$E212-TODAY())</f>
        <v/>
      </c>
      <c r="K212" s="11" t="str">
        <f aca="true">IF($E212="","",IF($E212&lt;TODAY(),"VENCIDO",IF($E212-TODAY()&lt;=30,"VENCE EM ATÉ 30 DIAS",IF($E212-TODAY()&lt;=90,"VENCE EM ATÉ 90 DIAS","OK"))))</f>
        <v/>
      </c>
    </row>
    <row r="213" customFormat="false" ht="15" hidden="false" customHeight="false" outlineLevel="0" collapsed="false">
      <c r="A213" s="18"/>
      <c r="B213" s="14"/>
      <c r="C213" s="11" t="str">
        <f aca="false">IF($B213="","",IFERROR(INDEX(Produtos!$B$4:$B$203,MATCH($B213,Produtos!$A$4:$A$203,0)),"código não cadastrado"))</f>
        <v/>
      </c>
      <c r="D213" s="14"/>
      <c r="E213" s="18"/>
      <c r="F213" s="14"/>
      <c r="G213" s="15"/>
      <c r="H213" s="13" t="str">
        <f aca="false">IF($F213="","",$F213*$G213)</f>
        <v/>
      </c>
      <c r="I213" s="14"/>
      <c r="J213" s="17" t="str">
        <f aca="true">IF($E213="","",$E213-TODAY())</f>
        <v/>
      </c>
      <c r="K213" s="11" t="str">
        <f aca="true">IF($E213="","",IF($E213&lt;TODAY(),"VENCIDO",IF($E213-TODAY()&lt;=30,"VENCE EM ATÉ 30 DIAS",IF($E213-TODAY()&lt;=90,"VENCE EM ATÉ 90 DIAS","OK"))))</f>
        <v/>
      </c>
    </row>
    <row r="214" customFormat="false" ht="15" hidden="false" customHeight="false" outlineLevel="0" collapsed="false">
      <c r="A214" s="18"/>
      <c r="B214" s="14"/>
      <c r="C214" s="11" t="str">
        <f aca="false">IF($B214="","",IFERROR(INDEX(Produtos!$B$4:$B$203,MATCH($B214,Produtos!$A$4:$A$203,0)),"código não cadastrado"))</f>
        <v/>
      </c>
      <c r="D214" s="14"/>
      <c r="E214" s="18"/>
      <c r="F214" s="14"/>
      <c r="G214" s="15"/>
      <c r="H214" s="13" t="str">
        <f aca="false">IF($F214="","",$F214*$G214)</f>
        <v/>
      </c>
      <c r="I214" s="14"/>
      <c r="J214" s="17" t="str">
        <f aca="true">IF($E214="","",$E214-TODAY())</f>
        <v/>
      </c>
      <c r="K214" s="11" t="str">
        <f aca="true">IF($E214="","",IF($E214&lt;TODAY(),"VENCIDO",IF($E214-TODAY()&lt;=30,"VENCE EM ATÉ 30 DIAS",IF($E214-TODAY()&lt;=90,"VENCE EM ATÉ 90 DIAS","OK"))))</f>
        <v/>
      </c>
    </row>
    <row r="215" customFormat="false" ht="15" hidden="false" customHeight="false" outlineLevel="0" collapsed="false">
      <c r="A215" s="18"/>
      <c r="B215" s="14"/>
      <c r="C215" s="11" t="str">
        <f aca="false">IF($B215="","",IFERROR(INDEX(Produtos!$B$4:$B$203,MATCH($B215,Produtos!$A$4:$A$203,0)),"código não cadastrado"))</f>
        <v/>
      </c>
      <c r="D215" s="14"/>
      <c r="E215" s="18"/>
      <c r="F215" s="14"/>
      <c r="G215" s="15"/>
      <c r="H215" s="13" t="str">
        <f aca="false">IF($F215="","",$F215*$G215)</f>
        <v/>
      </c>
      <c r="I215" s="14"/>
      <c r="J215" s="17" t="str">
        <f aca="true">IF($E215="","",$E215-TODAY())</f>
        <v/>
      </c>
      <c r="K215" s="11" t="str">
        <f aca="true">IF($E215="","",IF($E215&lt;TODAY(),"VENCIDO",IF($E215-TODAY()&lt;=30,"VENCE EM ATÉ 30 DIAS",IF($E215-TODAY()&lt;=90,"VENCE EM ATÉ 90 DIAS","OK"))))</f>
        <v/>
      </c>
    </row>
    <row r="216" customFormat="false" ht="15" hidden="false" customHeight="false" outlineLevel="0" collapsed="false">
      <c r="A216" s="18"/>
      <c r="B216" s="14"/>
      <c r="C216" s="11" t="str">
        <f aca="false">IF($B216="","",IFERROR(INDEX(Produtos!$B$4:$B$203,MATCH($B216,Produtos!$A$4:$A$203,0)),"código não cadastrado"))</f>
        <v/>
      </c>
      <c r="D216" s="14"/>
      <c r="E216" s="18"/>
      <c r="F216" s="14"/>
      <c r="G216" s="15"/>
      <c r="H216" s="13" t="str">
        <f aca="false">IF($F216="","",$F216*$G216)</f>
        <v/>
      </c>
      <c r="I216" s="14"/>
      <c r="J216" s="17" t="str">
        <f aca="true">IF($E216="","",$E216-TODAY())</f>
        <v/>
      </c>
      <c r="K216" s="11" t="str">
        <f aca="true">IF($E216="","",IF($E216&lt;TODAY(),"VENCIDO",IF($E216-TODAY()&lt;=30,"VENCE EM ATÉ 30 DIAS",IF($E216-TODAY()&lt;=90,"VENCE EM ATÉ 90 DIAS","OK"))))</f>
        <v/>
      </c>
    </row>
    <row r="217" customFormat="false" ht="15" hidden="false" customHeight="false" outlineLevel="0" collapsed="false">
      <c r="A217" s="18"/>
      <c r="B217" s="14"/>
      <c r="C217" s="11" t="str">
        <f aca="false">IF($B217="","",IFERROR(INDEX(Produtos!$B$4:$B$203,MATCH($B217,Produtos!$A$4:$A$203,0)),"código não cadastrado"))</f>
        <v/>
      </c>
      <c r="D217" s="14"/>
      <c r="E217" s="18"/>
      <c r="F217" s="14"/>
      <c r="G217" s="15"/>
      <c r="H217" s="13" t="str">
        <f aca="false">IF($F217="","",$F217*$G217)</f>
        <v/>
      </c>
      <c r="I217" s="14"/>
      <c r="J217" s="17" t="str">
        <f aca="true">IF($E217="","",$E217-TODAY())</f>
        <v/>
      </c>
      <c r="K217" s="11" t="str">
        <f aca="true">IF($E217="","",IF($E217&lt;TODAY(),"VENCIDO",IF($E217-TODAY()&lt;=30,"VENCE EM ATÉ 30 DIAS",IF($E217-TODAY()&lt;=90,"VENCE EM ATÉ 90 DIAS","OK"))))</f>
        <v/>
      </c>
    </row>
    <row r="218" customFormat="false" ht="15" hidden="false" customHeight="false" outlineLevel="0" collapsed="false">
      <c r="A218" s="18"/>
      <c r="B218" s="14"/>
      <c r="C218" s="11" t="str">
        <f aca="false">IF($B218="","",IFERROR(INDEX(Produtos!$B$4:$B$203,MATCH($B218,Produtos!$A$4:$A$203,0)),"código não cadastrado"))</f>
        <v/>
      </c>
      <c r="D218" s="14"/>
      <c r="E218" s="18"/>
      <c r="F218" s="14"/>
      <c r="G218" s="15"/>
      <c r="H218" s="13" t="str">
        <f aca="false">IF($F218="","",$F218*$G218)</f>
        <v/>
      </c>
      <c r="I218" s="14"/>
      <c r="J218" s="17" t="str">
        <f aca="true">IF($E218="","",$E218-TODAY())</f>
        <v/>
      </c>
      <c r="K218" s="11" t="str">
        <f aca="true">IF($E218="","",IF($E218&lt;TODAY(),"VENCIDO",IF($E218-TODAY()&lt;=30,"VENCE EM ATÉ 30 DIAS",IF($E218-TODAY()&lt;=90,"VENCE EM ATÉ 90 DIAS","OK"))))</f>
        <v/>
      </c>
    </row>
    <row r="219" customFormat="false" ht="15" hidden="false" customHeight="false" outlineLevel="0" collapsed="false">
      <c r="A219" s="18"/>
      <c r="B219" s="14"/>
      <c r="C219" s="11" t="str">
        <f aca="false">IF($B219="","",IFERROR(INDEX(Produtos!$B$4:$B$203,MATCH($B219,Produtos!$A$4:$A$203,0)),"código não cadastrado"))</f>
        <v/>
      </c>
      <c r="D219" s="14"/>
      <c r="E219" s="18"/>
      <c r="F219" s="14"/>
      <c r="G219" s="15"/>
      <c r="H219" s="13" t="str">
        <f aca="false">IF($F219="","",$F219*$G219)</f>
        <v/>
      </c>
      <c r="I219" s="14"/>
      <c r="J219" s="17" t="str">
        <f aca="true">IF($E219="","",$E219-TODAY())</f>
        <v/>
      </c>
      <c r="K219" s="11" t="str">
        <f aca="true">IF($E219="","",IF($E219&lt;TODAY(),"VENCIDO",IF($E219-TODAY()&lt;=30,"VENCE EM ATÉ 30 DIAS",IF($E219-TODAY()&lt;=90,"VENCE EM ATÉ 90 DIAS","OK"))))</f>
        <v/>
      </c>
    </row>
    <row r="220" customFormat="false" ht="15" hidden="false" customHeight="false" outlineLevel="0" collapsed="false">
      <c r="A220" s="18"/>
      <c r="B220" s="14"/>
      <c r="C220" s="11" t="str">
        <f aca="false">IF($B220="","",IFERROR(INDEX(Produtos!$B$4:$B$203,MATCH($B220,Produtos!$A$4:$A$203,0)),"código não cadastrado"))</f>
        <v/>
      </c>
      <c r="D220" s="14"/>
      <c r="E220" s="18"/>
      <c r="F220" s="14"/>
      <c r="G220" s="15"/>
      <c r="H220" s="13" t="str">
        <f aca="false">IF($F220="","",$F220*$G220)</f>
        <v/>
      </c>
      <c r="I220" s="14"/>
      <c r="J220" s="17" t="str">
        <f aca="true">IF($E220="","",$E220-TODAY())</f>
        <v/>
      </c>
      <c r="K220" s="11" t="str">
        <f aca="true">IF($E220="","",IF($E220&lt;TODAY(),"VENCIDO",IF($E220-TODAY()&lt;=30,"VENCE EM ATÉ 30 DIAS",IF($E220-TODAY()&lt;=90,"VENCE EM ATÉ 90 DIAS","OK"))))</f>
        <v/>
      </c>
    </row>
    <row r="221" customFormat="false" ht="15" hidden="false" customHeight="false" outlineLevel="0" collapsed="false">
      <c r="A221" s="18"/>
      <c r="B221" s="14"/>
      <c r="C221" s="11" t="str">
        <f aca="false">IF($B221="","",IFERROR(INDEX(Produtos!$B$4:$B$203,MATCH($B221,Produtos!$A$4:$A$203,0)),"código não cadastrado"))</f>
        <v/>
      </c>
      <c r="D221" s="14"/>
      <c r="E221" s="18"/>
      <c r="F221" s="14"/>
      <c r="G221" s="15"/>
      <c r="H221" s="13" t="str">
        <f aca="false">IF($F221="","",$F221*$G221)</f>
        <v/>
      </c>
      <c r="I221" s="14"/>
      <c r="J221" s="17" t="str">
        <f aca="true">IF($E221="","",$E221-TODAY())</f>
        <v/>
      </c>
      <c r="K221" s="11" t="str">
        <f aca="true">IF($E221="","",IF($E221&lt;TODAY(),"VENCIDO",IF($E221-TODAY()&lt;=30,"VENCE EM ATÉ 30 DIAS",IF($E221-TODAY()&lt;=90,"VENCE EM ATÉ 90 DIAS","OK"))))</f>
        <v/>
      </c>
    </row>
    <row r="222" customFormat="false" ht="15" hidden="false" customHeight="false" outlineLevel="0" collapsed="false">
      <c r="A222" s="18"/>
      <c r="B222" s="14"/>
      <c r="C222" s="11" t="str">
        <f aca="false">IF($B222="","",IFERROR(INDEX(Produtos!$B$4:$B$203,MATCH($B222,Produtos!$A$4:$A$203,0)),"código não cadastrado"))</f>
        <v/>
      </c>
      <c r="D222" s="14"/>
      <c r="E222" s="18"/>
      <c r="F222" s="14"/>
      <c r="G222" s="15"/>
      <c r="H222" s="13" t="str">
        <f aca="false">IF($F222="","",$F222*$G222)</f>
        <v/>
      </c>
      <c r="I222" s="14"/>
      <c r="J222" s="17" t="str">
        <f aca="true">IF($E222="","",$E222-TODAY())</f>
        <v/>
      </c>
      <c r="K222" s="11" t="str">
        <f aca="true">IF($E222="","",IF($E222&lt;TODAY(),"VENCIDO",IF($E222-TODAY()&lt;=30,"VENCE EM ATÉ 30 DIAS",IF($E222-TODAY()&lt;=90,"VENCE EM ATÉ 90 DIAS","OK"))))</f>
        <v/>
      </c>
    </row>
    <row r="223" customFormat="false" ht="15" hidden="false" customHeight="false" outlineLevel="0" collapsed="false">
      <c r="A223" s="18"/>
      <c r="B223" s="14"/>
      <c r="C223" s="11" t="str">
        <f aca="false">IF($B223="","",IFERROR(INDEX(Produtos!$B$4:$B$203,MATCH($B223,Produtos!$A$4:$A$203,0)),"código não cadastrado"))</f>
        <v/>
      </c>
      <c r="D223" s="14"/>
      <c r="E223" s="18"/>
      <c r="F223" s="14"/>
      <c r="G223" s="15"/>
      <c r="H223" s="13" t="str">
        <f aca="false">IF($F223="","",$F223*$G223)</f>
        <v/>
      </c>
      <c r="I223" s="14"/>
      <c r="J223" s="17" t="str">
        <f aca="true">IF($E223="","",$E223-TODAY())</f>
        <v/>
      </c>
      <c r="K223" s="11" t="str">
        <f aca="true">IF($E223="","",IF($E223&lt;TODAY(),"VENCIDO",IF($E223-TODAY()&lt;=30,"VENCE EM ATÉ 30 DIAS",IF($E223-TODAY()&lt;=90,"VENCE EM ATÉ 90 DIAS","OK"))))</f>
        <v/>
      </c>
    </row>
    <row r="224" customFormat="false" ht="15" hidden="false" customHeight="false" outlineLevel="0" collapsed="false">
      <c r="A224" s="18"/>
      <c r="B224" s="14"/>
      <c r="C224" s="11" t="str">
        <f aca="false">IF($B224="","",IFERROR(INDEX(Produtos!$B$4:$B$203,MATCH($B224,Produtos!$A$4:$A$203,0)),"código não cadastrado"))</f>
        <v/>
      </c>
      <c r="D224" s="14"/>
      <c r="E224" s="18"/>
      <c r="F224" s="14"/>
      <c r="G224" s="15"/>
      <c r="H224" s="13" t="str">
        <f aca="false">IF($F224="","",$F224*$G224)</f>
        <v/>
      </c>
      <c r="I224" s="14"/>
      <c r="J224" s="17" t="str">
        <f aca="true">IF($E224="","",$E224-TODAY())</f>
        <v/>
      </c>
      <c r="K224" s="11" t="str">
        <f aca="true">IF($E224="","",IF($E224&lt;TODAY(),"VENCIDO",IF($E224-TODAY()&lt;=30,"VENCE EM ATÉ 30 DIAS",IF($E224-TODAY()&lt;=90,"VENCE EM ATÉ 90 DIAS","OK"))))</f>
        <v/>
      </c>
    </row>
    <row r="225" customFormat="false" ht="15" hidden="false" customHeight="false" outlineLevel="0" collapsed="false">
      <c r="A225" s="18"/>
      <c r="B225" s="14"/>
      <c r="C225" s="11" t="str">
        <f aca="false">IF($B225="","",IFERROR(INDEX(Produtos!$B$4:$B$203,MATCH($B225,Produtos!$A$4:$A$203,0)),"código não cadastrado"))</f>
        <v/>
      </c>
      <c r="D225" s="14"/>
      <c r="E225" s="18"/>
      <c r="F225" s="14"/>
      <c r="G225" s="15"/>
      <c r="H225" s="13" t="str">
        <f aca="false">IF($F225="","",$F225*$G225)</f>
        <v/>
      </c>
      <c r="I225" s="14"/>
      <c r="J225" s="17" t="str">
        <f aca="true">IF($E225="","",$E225-TODAY())</f>
        <v/>
      </c>
      <c r="K225" s="11" t="str">
        <f aca="true">IF($E225="","",IF($E225&lt;TODAY(),"VENCIDO",IF($E225-TODAY()&lt;=30,"VENCE EM ATÉ 30 DIAS",IF($E225-TODAY()&lt;=90,"VENCE EM ATÉ 90 DIAS","OK"))))</f>
        <v/>
      </c>
    </row>
    <row r="226" customFormat="false" ht="15" hidden="false" customHeight="false" outlineLevel="0" collapsed="false">
      <c r="A226" s="18"/>
      <c r="B226" s="14"/>
      <c r="C226" s="11" t="str">
        <f aca="false">IF($B226="","",IFERROR(INDEX(Produtos!$B$4:$B$203,MATCH($B226,Produtos!$A$4:$A$203,0)),"código não cadastrado"))</f>
        <v/>
      </c>
      <c r="D226" s="14"/>
      <c r="E226" s="18"/>
      <c r="F226" s="14"/>
      <c r="G226" s="15"/>
      <c r="H226" s="13" t="str">
        <f aca="false">IF($F226="","",$F226*$G226)</f>
        <v/>
      </c>
      <c r="I226" s="14"/>
      <c r="J226" s="17" t="str">
        <f aca="true">IF($E226="","",$E226-TODAY())</f>
        <v/>
      </c>
      <c r="K226" s="11" t="str">
        <f aca="true">IF($E226="","",IF($E226&lt;TODAY(),"VENCIDO",IF($E226-TODAY()&lt;=30,"VENCE EM ATÉ 30 DIAS",IF($E226-TODAY()&lt;=90,"VENCE EM ATÉ 90 DIAS","OK"))))</f>
        <v/>
      </c>
    </row>
    <row r="227" customFormat="false" ht="15" hidden="false" customHeight="false" outlineLevel="0" collapsed="false">
      <c r="A227" s="18"/>
      <c r="B227" s="14"/>
      <c r="C227" s="11" t="str">
        <f aca="false">IF($B227="","",IFERROR(INDEX(Produtos!$B$4:$B$203,MATCH($B227,Produtos!$A$4:$A$203,0)),"código não cadastrado"))</f>
        <v/>
      </c>
      <c r="D227" s="14"/>
      <c r="E227" s="18"/>
      <c r="F227" s="14"/>
      <c r="G227" s="15"/>
      <c r="H227" s="13" t="str">
        <f aca="false">IF($F227="","",$F227*$G227)</f>
        <v/>
      </c>
      <c r="I227" s="14"/>
      <c r="J227" s="17" t="str">
        <f aca="true">IF($E227="","",$E227-TODAY())</f>
        <v/>
      </c>
      <c r="K227" s="11" t="str">
        <f aca="true">IF($E227="","",IF($E227&lt;TODAY(),"VENCIDO",IF($E227-TODAY()&lt;=30,"VENCE EM ATÉ 30 DIAS",IF($E227-TODAY()&lt;=90,"VENCE EM ATÉ 90 DIAS","OK"))))</f>
        <v/>
      </c>
    </row>
    <row r="228" customFormat="false" ht="15" hidden="false" customHeight="false" outlineLevel="0" collapsed="false">
      <c r="A228" s="18"/>
      <c r="B228" s="14"/>
      <c r="C228" s="11" t="str">
        <f aca="false">IF($B228="","",IFERROR(INDEX(Produtos!$B$4:$B$203,MATCH($B228,Produtos!$A$4:$A$203,0)),"código não cadastrado"))</f>
        <v/>
      </c>
      <c r="D228" s="14"/>
      <c r="E228" s="18"/>
      <c r="F228" s="14"/>
      <c r="G228" s="15"/>
      <c r="H228" s="13" t="str">
        <f aca="false">IF($F228="","",$F228*$G228)</f>
        <v/>
      </c>
      <c r="I228" s="14"/>
      <c r="J228" s="17" t="str">
        <f aca="true">IF($E228="","",$E228-TODAY())</f>
        <v/>
      </c>
      <c r="K228" s="11" t="str">
        <f aca="true">IF($E228="","",IF($E228&lt;TODAY(),"VENCIDO",IF($E228-TODAY()&lt;=30,"VENCE EM ATÉ 30 DIAS",IF($E228-TODAY()&lt;=90,"VENCE EM ATÉ 90 DIAS","OK"))))</f>
        <v/>
      </c>
    </row>
    <row r="229" customFormat="false" ht="15" hidden="false" customHeight="false" outlineLevel="0" collapsed="false">
      <c r="A229" s="18"/>
      <c r="B229" s="14"/>
      <c r="C229" s="11" t="str">
        <f aca="false">IF($B229="","",IFERROR(INDEX(Produtos!$B$4:$B$203,MATCH($B229,Produtos!$A$4:$A$203,0)),"código não cadastrado"))</f>
        <v/>
      </c>
      <c r="D229" s="14"/>
      <c r="E229" s="18"/>
      <c r="F229" s="14"/>
      <c r="G229" s="15"/>
      <c r="H229" s="13" t="str">
        <f aca="false">IF($F229="","",$F229*$G229)</f>
        <v/>
      </c>
      <c r="I229" s="14"/>
      <c r="J229" s="17" t="str">
        <f aca="true">IF($E229="","",$E229-TODAY())</f>
        <v/>
      </c>
      <c r="K229" s="11" t="str">
        <f aca="true">IF($E229="","",IF($E229&lt;TODAY(),"VENCIDO",IF($E229-TODAY()&lt;=30,"VENCE EM ATÉ 30 DIAS",IF($E229-TODAY()&lt;=90,"VENCE EM ATÉ 90 DIAS","OK"))))</f>
        <v/>
      </c>
    </row>
    <row r="230" customFormat="false" ht="15" hidden="false" customHeight="false" outlineLevel="0" collapsed="false">
      <c r="A230" s="18"/>
      <c r="B230" s="14"/>
      <c r="C230" s="11" t="str">
        <f aca="false">IF($B230="","",IFERROR(INDEX(Produtos!$B$4:$B$203,MATCH($B230,Produtos!$A$4:$A$203,0)),"código não cadastrado"))</f>
        <v/>
      </c>
      <c r="D230" s="14"/>
      <c r="E230" s="18"/>
      <c r="F230" s="14"/>
      <c r="G230" s="15"/>
      <c r="H230" s="13" t="str">
        <f aca="false">IF($F230="","",$F230*$G230)</f>
        <v/>
      </c>
      <c r="I230" s="14"/>
      <c r="J230" s="17" t="str">
        <f aca="true">IF($E230="","",$E230-TODAY())</f>
        <v/>
      </c>
      <c r="K230" s="11" t="str">
        <f aca="true">IF($E230="","",IF($E230&lt;TODAY(),"VENCIDO",IF($E230-TODAY()&lt;=30,"VENCE EM ATÉ 30 DIAS",IF($E230-TODAY()&lt;=90,"VENCE EM ATÉ 90 DIAS","OK"))))</f>
        <v/>
      </c>
    </row>
    <row r="231" customFormat="false" ht="15" hidden="false" customHeight="false" outlineLevel="0" collapsed="false">
      <c r="A231" s="18"/>
      <c r="B231" s="14"/>
      <c r="C231" s="11" t="str">
        <f aca="false">IF($B231="","",IFERROR(INDEX(Produtos!$B$4:$B$203,MATCH($B231,Produtos!$A$4:$A$203,0)),"código não cadastrado"))</f>
        <v/>
      </c>
      <c r="D231" s="14"/>
      <c r="E231" s="18"/>
      <c r="F231" s="14"/>
      <c r="G231" s="15"/>
      <c r="H231" s="13" t="str">
        <f aca="false">IF($F231="","",$F231*$G231)</f>
        <v/>
      </c>
      <c r="I231" s="14"/>
      <c r="J231" s="17" t="str">
        <f aca="true">IF($E231="","",$E231-TODAY())</f>
        <v/>
      </c>
      <c r="K231" s="11" t="str">
        <f aca="true">IF($E231="","",IF($E231&lt;TODAY(),"VENCIDO",IF($E231-TODAY()&lt;=30,"VENCE EM ATÉ 30 DIAS",IF($E231-TODAY()&lt;=90,"VENCE EM ATÉ 90 DIAS","OK"))))</f>
        <v/>
      </c>
    </row>
    <row r="232" customFormat="false" ht="15" hidden="false" customHeight="false" outlineLevel="0" collapsed="false">
      <c r="A232" s="18"/>
      <c r="B232" s="14"/>
      <c r="C232" s="11" t="str">
        <f aca="false">IF($B232="","",IFERROR(INDEX(Produtos!$B$4:$B$203,MATCH($B232,Produtos!$A$4:$A$203,0)),"código não cadastrado"))</f>
        <v/>
      </c>
      <c r="D232" s="14"/>
      <c r="E232" s="18"/>
      <c r="F232" s="14"/>
      <c r="G232" s="15"/>
      <c r="H232" s="13" t="str">
        <f aca="false">IF($F232="","",$F232*$G232)</f>
        <v/>
      </c>
      <c r="I232" s="14"/>
      <c r="J232" s="17" t="str">
        <f aca="true">IF($E232="","",$E232-TODAY())</f>
        <v/>
      </c>
      <c r="K232" s="11" t="str">
        <f aca="true">IF($E232="","",IF($E232&lt;TODAY(),"VENCIDO",IF($E232-TODAY()&lt;=30,"VENCE EM ATÉ 30 DIAS",IF($E232-TODAY()&lt;=90,"VENCE EM ATÉ 90 DIAS","OK"))))</f>
        <v/>
      </c>
    </row>
    <row r="233" customFormat="false" ht="15" hidden="false" customHeight="false" outlineLevel="0" collapsed="false">
      <c r="A233" s="18"/>
      <c r="B233" s="14"/>
      <c r="C233" s="11" t="str">
        <f aca="false">IF($B233="","",IFERROR(INDEX(Produtos!$B$4:$B$203,MATCH($B233,Produtos!$A$4:$A$203,0)),"código não cadastrado"))</f>
        <v/>
      </c>
      <c r="D233" s="14"/>
      <c r="E233" s="18"/>
      <c r="F233" s="14"/>
      <c r="G233" s="15"/>
      <c r="H233" s="13" t="str">
        <f aca="false">IF($F233="","",$F233*$G233)</f>
        <v/>
      </c>
      <c r="I233" s="14"/>
      <c r="J233" s="17" t="str">
        <f aca="true">IF($E233="","",$E233-TODAY())</f>
        <v/>
      </c>
      <c r="K233" s="11" t="str">
        <f aca="true">IF($E233="","",IF($E233&lt;TODAY(),"VENCIDO",IF($E233-TODAY()&lt;=30,"VENCE EM ATÉ 30 DIAS",IF($E233-TODAY()&lt;=90,"VENCE EM ATÉ 90 DIAS","OK"))))</f>
        <v/>
      </c>
    </row>
    <row r="234" customFormat="false" ht="15" hidden="false" customHeight="false" outlineLevel="0" collapsed="false">
      <c r="A234" s="18"/>
      <c r="B234" s="14"/>
      <c r="C234" s="11" t="str">
        <f aca="false">IF($B234="","",IFERROR(INDEX(Produtos!$B$4:$B$203,MATCH($B234,Produtos!$A$4:$A$203,0)),"código não cadastrado"))</f>
        <v/>
      </c>
      <c r="D234" s="14"/>
      <c r="E234" s="18"/>
      <c r="F234" s="14"/>
      <c r="G234" s="15"/>
      <c r="H234" s="13" t="str">
        <f aca="false">IF($F234="","",$F234*$G234)</f>
        <v/>
      </c>
      <c r="I234" s="14"/>
      <c r="J234" s="17" t="str">
        <f aca="true">IF($E234="","",$E234-TODAY())</f>
        <v/>
      </c>
      <c r="K234" s="11" t="str">
        <f aca="true">IF($E234="","",IF($E234&lt;TODAY(),"VENCIDO",IF($E234-TODAY()&lt;=30,"VENCE EM ATÉ 30 DIAS",IF($E234-TODAY()&lt;=90,"VENCE EM ATÉ 90 DIAS","OK"))))</f>
        <v/>
      </c>
    </row>
    <row r="235" customFormat="false" ht="15" hidden="false" customHeight="false" outlineLevel="0" collapsed="false">
      <c r="A235" s="18"/>
      <c r="B235" s="14"/>
      <c r="C235" s="11" t="str">
        <f aca="false">IF($B235="","",IFERROR(INDEX(Produtos!$B$4:$B$203,MATCH($B235,Produtos!$A$4:$A$203,0)),"código não cadastrado"))</f>
        <v/>
      </c>
      <c r="D235" s="14"/>
      <c r="E235" s="18"/>
      <c r="F235" s="14"/>
      <c r="G235" s="15"/>
      <c r="H235" s="13" t="str">
        <f aca="false">IF($F235="","",$F235*$G235)</f>
        <v/>
      </c>
      <c r="I235" s="14"/>
      <c r="J235" s="17" t="str">
        <f aca="true">IF($E235="","",$E235-TODAY())</f>
        <v/>
      </c>
      <c r="K235" s="11" t="str">
        <f aca="true">IF($E235="","",IF($E235&lt;TODAY(),"VENCIDO",IF($E235-TODAY()&lt;=30,"VENCE EM ATÉ 30 DIAS",IF($E235-TODAY()&lt;=90,"VENCE EM ATÉ 90 DIAS","OK"))))</f>
        <v/>
      </c>
    </row>
    <row r="236" customFormat="false" ht="15" hidden="false" customHeight="false" outlineLevel="0" collapsed="false">
      <c r="A236" s="18"/>
      <c r="B236" s="14"/>
      <c r="C236" s="11" t="str">
        <f aca="false">IF($B236="","",IFERROR(INDEX(Produtos!$B$4:$B$203,MATCH($B236,Produtos!$A$4:$A$203,0)),"código não cadastrado"))</f>
        <v/>
      </c>
      <c r="D236" s="14"/>
      <c r="E236" s="18"/>
      <c r="F236" s="14"/>
      <c r="G236" s="15"/>
      <c r="H236" s="13" t="str">
        <f aca="false">IF($F236="","",$F236*$G236)</f>
        <v/>
      </c>
      <c r="I236" s="14"/>
      <c r="J236" s="17" t="str">
        <f aca="true">IF($E236="","",$E236-TODAY())</f>
        <v/>
      </c>
      <c r="K236" s="11" t="str">
        <f aca="true">IF($E236="","",IF($E236&lt;TODAY(),"VENCIDO",IF($E236-TODAY()&lt;=30,"VENCE EM ATÉ 30 DIAS",IF($E236-TODAY()&lt;=90,"VENCE EM ATÉ 90 DIAS","OK"))))</f>
        <v/>
      </c>
    </row>
    <row r="237" customFormat="false" ht="15" hidden="false" customHeight="false" outlineLevel="0" collapsed="false">
      <c r="A237" s="18"/>
      <c r="B237" s="14"/>
      <c r="C237" s="11" t="str">
        <f aca="false">IF($B237="","",IFERROR(INDEX(Produtos!$B$4:$B$203,MATCH($B237,Produtos!$A$4:$A$203,0)),"código não cadastrado"))</f>
        <v/>
      </c>
      <c r="D237" s="14"/>
      <c r="E237" s="18"/>
      <c r="F237" s="14"/>
      <c r="G237" s="15"/>
      <c r="H237" s="13" t="str">
        <f aca="false">IF($F237="","",$F237*$G237)</f>
        <v/>
      </c>
      <c r="I237" s="14"/>
      <c r="J237" s="17" t="str">
        <f aca="true">IF($E237="","",$E237-TODAY())</f>
        <v/>
      </c>
      <c r="K237" s="11" t="str">
        <f aca="true">IF($E237="","",IF($E237&lt;TODAY(),"VENCIDO",IF($E237-TODAY()&lt;=30,"VENCE EM ATÉ 30 DIAS",IF($E237-TODAY()&lt;=90,"VENCE EM ATÉ 90 DIAS","OK"))))</f>
        <v/>
      </c>
    </row>
    <row r="238" customFormat="false" ht="15" hidden="false" customHeight="false" outlineLevel="0" collapsed="false">
      <c r="A238" s="18"/>
      <c r="B238" s="14"/>
      <c r="C238" s="11" t="str">
        <f aca="false">IF($B238="","",IFERROR(INDEX(Produtos!$B$4:$B$203,MATCH($B238,Produtos!$A$4:$A$203,0)),"código não cadastrado"))</f>
        <v/>
      </c>
      <c r="D238" s="14"/>
      <c r="E238" s="18"/>
      <c r="F238" s="14"/>
      <c r="G238" s="15"/>
      <c r="H238" s="13" t="str">
        <f aca="false">IF($F238="","",$F238*$G238)</f>
        <v/>
      </c>
      <c r="I238" s="14"/>
      <c r="J238" s="17" t="str">
        <f aca="true">IF($E238="","",$E238-TODAY())</f>
        <v/>
      </c>
      <c r="K238" s="11" t="str">
        <f aca="true">IF($E238="","",IF($E238&lt;TODAY(),"VENCIDO",IF($E238-TODAY()&lt;=30,"VENCE EM ATÉ 30 DIAS",IF($E238-TODAY()&lt;=90,"VENCE EM ATÉ 90 DIAS","OK"))))</f>
        <v/>
      </c>
    </row>
    <row r="239" customFormat="false" ht="15" hidden="false" customHeight="false" outlineLevel="0" collapsed="false">
      <c r="A239" s="18"/>
      <c r="B239" s="14"/>
      <c r="C239" s="11" t="str">
        <f aca="false">IF($B239="","",IFERROR(INDEX(Produtos!$B$4:$B$203,MATCH($B239,Produtos!$A$4:$A$203,0)),"código não cadastrado"))</f>
        <v/>
      </c>
      <c r="D239" s="14"/>
      <c r="E239" s="18"/>
      <c r="F239" s="14"/>
      <c r="G239" s="15"/>
      <c r="H239" s="13" t="str">
        <f aca="false">IF($F239="","",$F239*$G239)</f>
        <v/>
      </c>
      <c r="I239" s="14"/>
      <c r="J239" s="17" t="str">
        <f aca="true">IF($E239="","",$E239-TODAY())</f>
        <v/>
      </c>
      <c r="K239" s="11" t="str">
        <f aca="true">IF($E239="","",IF($E239&lt;TODAY(),"VENCIDO",IF($E239-TODAY()&lt;=30,"VENCE EM ATÉ 30 DIAS",IF($E239-TODAY()&lt;=90,"VENCE EM ATÉ 90 DIAS","OK"))))</f>
        <v/>
      </c>
    </row>
    <row r="240" customFormat="false" ht="15" hidden="false" customHeight="false" outlineLevel="0" collapsed="false">
      <c r="A240" s="18"/>
      <c r="B240" s="14"/>
      <c r="C240" s="11" t="str">
        <f aca="false">IF($B240="","",IFERROR(INDEX(Produtos!$B$4:$B$203,MATCH($B240,Produtos!$A$4:$A$203,0)),"código não cadastrado"))</f>
        <v/>
      </c>
      <c r="D240" s="14"/>
      <c r="E240" s="18"/>
      <c r="F240" s="14"/>
      <c r="G240" s="15"/>
      <c r="H240" s="13" t="str">
        <f aca="false">IF($F240="","",$F240*$G240)</f>
        <v/>
      </c>
      <c r="I240" s="14"/>
      <c r="J240" s="17" t="str">
        <f aca="true">IF($E240="","",$E240-TODAY())</f>
        <v/>
      </c>
      <c r="K240" s="11" t="str">
        <f aca="true">IF($E240="","",IF($E240&lt;TODAY(),"VENCIDO",IF($E240-TODAY()&lt;=30,"VENCE EM ATÉ 30 DIAS",IF($E240-TODAY()&lt;=90,"VENCE EM ATÉ 90 DIAS","OK"))))</f>
        <v/>
      </c>
    </row>
    <row r="241" customFormat="false" ht="15" hidden="false" customHeight="false" outlineLevel="0" collapsed="false">
      <c r="A241" s="18"/>
      <c r="B241" s="14"/>
      <c r="C241" s="11" t="str">
        <f aca="false">IF($B241="","",IFERROR(INDEX(Produtos!$B$4:$B$203,MATCH($B241,Produtos!$A$4:$A$203,0)),"código não cadastrado"))</f>
        <v/>
      </c>
      <c r="D241" s="14"/>
      <c r="E241" s="18"/>
      <c r="F241" s="14"/>
      <c r="G241" s="15"/>
      <c r="H241" s="13" t="str">
        <f aca="false">IF($F241="","",$F241*$G241)</f>
        <v/>
      </c>
      <c r="I241" s="14"/>
      <c r="J241" s="17" t="str">
        <f aca="true">IF($E241="","",$E241-TODAY())</f>
        <v/>
      </c>
      <c r="K241" s="11" t="str">
        <f aca="true">IF($E241="","",IF($E241&lt;TODAY(),"VENCIDO",IF($E241-TODAY()&lt;=30,"VENCE EM ATÉ 30 DIAS",IF($E241-TODAY()&lt;=90,"VENCE EM ATÉ 90 DIAS","OK"))))</f>
        <v/>
      </c>
    </row>
    <row r="242" customFormat="false" ht="15" hidden="false" customHeight="false" outlineLevel="0" collapsed="false">
      <c r="A242" s="18"/>
      <c r="B242" s="14"/>
      <c r="C242" s="11" t="str">
        <f aca="false">IF($B242="","",IFERROR(INDEX(Produtos!$B$4:$B$203,MATCH($B242,Produtos!$A$4:$A$203,0)),"código não cadastrado"))</f>
        <v/>
      </c>
      <c r="D242" s="14"/>
      <c r="E242" s="18"/>
      <c r="F242" s="14"/>
      <c r="G242" s="15"/>
      <c r="H242" s="13" t="str">
        <f aca="false">IF($F242="","",$F242*$G242)</f>
        <v/>
      </c>
      <c r="I242" s="14"/>
      <c r="J242" s="17" t="str">
        <f aca="true">IF($E242="","",$E242-TODAY())</f>
        <v/>
      </c>
      <c r="K242" s="11" t="str">
        <f aca="true">IF($E242="","",IF($E242&lt;TODAY(),"VENCIDO",IF($E242-TODAY()&lt;=30,"VENCE EM ATÉ 30 DIAS",IF($E242-TODAY()&lt;=90,"VENCE EM ATÉ 90 DIAS","OK"))))</f>
        <v/>
      </c>
    </row>
    <row r="243" customFormat="false" ht="15" hidden="false" customHeight="false" outlineLevel="0" collapsed="false">
      <c r="A243" s="18"/>
      <c r="B243" s="14"/>
      <c r="C243" s="11" t="str">
        <f aca="false">IF($B243="","",IFERROR(INDEX(Produtos!$B$4:$B$203,MATCH($B243,Produtos!$A$4:$A$203,0)),"código não cadastrado"))</f>
        <v/>
      </c>
      <c r="D243" s="14"/>
      <c r="E243" s="18"/>
      <c r="F243" s="14"/>
      <c r="G243" s="15"/>
      <c r="H243" s="13" t="str">
        <f aca="false">IF($F243="","",$F243*$G243)</f>
        <v/>
      </c>
      <c r="I243" s="14"/>
      <c r="J243" s="17" t="str">
        <f aca="true">IF($E243="","",$E243-TODAY())</f>
        <v/>
      </c>
      <c r="K243" s="11" t="str">
        <f aca="true">IF($E243="","",IF($E243&lt;TODAY(),"VENCIDO",IF($E243-TODAY()&lt;=30,"VENCE EM ATÉ 30 DIAS",IF($E243-TODAY()&lt;=90,"VENCE EM ATÉ 90 DIAS","OK"))))</f>
        <v/>
      </c>
    </row>
    <row r="244" customFormat="false" ht="15" hidden="false" customHeight="false" outlineLevel="0" collapsed="false">
      <c r="A244" s="18"/>
      <c r="B244" s="14"/>
      <c r="C244" s="11" t="str">
        <f aca="false">IF($B244="","",IFERROR(INDEX(Produtos!$B$4:$B$203,MATCH($B244,Produtos!$A$4:$A$203,0)),"código não cadastrado"))</f>
        <v/>
      </c>
      <c r="D244" s="14"/>
      <c r="E244" s="18"/>
      <c r="F244" s="14"/>
      <c r="G244" s="15"/>
      <c r="H244" s="13" t="str">
        <f aca="false">IF($F244="","",$F244*$G244)</f>
        <v/>
      </c>
      <c r="I244" s="14"/>
      <c r="J244" s="17" t="str">
        <f aca="true">IF($E244="","",$E244-TODAY())</f>
        <v/>
      </c>
      <c r="K244" s="11" t="str">
        <f aca="true">IF($E244="","",IF($E244&lt;TODAY(),"VENCIDO",IF($E244-TODAY()&lt;=30,"VENCE EM ATÉ 30 DIAS",IF($E244-TODAY()&lt;=90,"VENCE EM ATÉ 90 DIAS","OK"))))</f>
        <v/>
      </c>
    </row>
    <row r="245" customFormat="false" ht="15" hidden="false" customHeight="false" outlineLevel="0" collapsed="false">
      <c r="A245" s="18"/>
      <c r="B245" s="14"/>
      <c r="C245" s="11" t="str">
        <f aca="false">IF($B245="","",IFERROR(INDEX(Produtos!$B$4:$B$203,MATCH($B245,Produtos!$A$4:$A$203,0)),"código não cadastrado"))</f>
        <v/>
      </c>
      <c r="D245" s="14"/>
      <c r="E245" s="18"/>
      <c r="F245" s="14"/>
      <c r="G245" s="15"/>
      <c r="H245" s="13" t="str">
        <f aca="false">IF($F245="","",$F245*$G245)</f>
        <v/>
      </c>
      <c r="I245" s="14"/>
      <c r="J245" s="17" t="str">
        <f aca="true">IF($E245="","",$E245-TODAY())</f>
        <v/>
      </c>
      <c r="K245" s="11" t="str">
        <f aca="true">IF($E245="","",IF($E245&lt;TODAY(),"VENCIDO",IF($E245-TODAY()&lt;=30,"VENCE EM ATÉ 30 DIAS",IF($E245-TODAY()&lt;=90,"VENCE EM ATÉ 90 DIAS","OK"))))</f>
        <v/>
      </c>
    </row>
    <row r="246" customFormat="false" ht="15" hidden="false" customHeight="false" outlineLevel="0" collapsed="false">
      <c r="A246" s="18"/>
      <c r="B246" s="14"/>
      <c r="C246" s="11" t="str">
        <f aca="false">IF($B246="","",IFERROR(INDEX(Produtos!$B$4:$B$203,MATCH($B246,Produtos!$A$4:$A$203,0)),"código não cadastrado"))</f>
        <v/>
      </c>
      <c r="D246" s="14"/>
      <c r="E246" s="18"/>
      <c r="F246" s="14"/>
      <c r="G246" s="15"/>
      <c r="H246" s="13" t="str">
        <f aca="false">IF($F246="","",$F246*$G246)</f>
        <v/>
      </c>
      <c r="I246" s="14"/>
      <c r="J246" s="17" t="str">
        <f aca="true">IF($E246="","",$E246-TODAY())</f>
        <v/>
      </c>
      <c r="K246" s="11" t="str">
        <f aca="true">IF($E246="","",IF($E246&lt;TODAY(),"VENCIDO",IF($E246-TODAY()&lt;=30,"VENCE EM ATÉ 30 DIAS",IF($E246-TODAY()&lt;=90,"VENCE EM ATÉ 90 DIAS","OK"))))</f>
        <v/>
      </c>
    </row>
    <row r="247" customFormat="false" ht="15" hidden="false" customHeight="false" outlineLevel="0" collapsed="false">
      <c r="A247" s="18"/>
      <c r="B247" s="14"/>
      <c r="C247" s="11" t="str">
        <f aca="false">IF($B247="","",IFERROR(INDEX(Produtos!$B$4:$B$203,MATCH($B247,Produtos!$A$4:$A$203,0)),"código não cadastrado"))</f>
        <v/>
      </c>
      <c r="D247" s="14"/>
      <c r="E247" s="18"/>
      <c r="F247" s="14"/>
      <c r="G247" s="15"/>
      <c r="H247" s="13" t="str">
        <f aca="false">IF($F247="","",$F247*$G247)</f>
        <v/>
      </c>
      <c r="I247" s="14"/>
      <c r="J247" s="17" t="str">
        <f aca="true">IF($E247="","",$E247-TODAY())</f>
        <v/>
      </c>
      <c r="K247" s="11" t="str">
        <f aca="true">IF($E247="","",IF($E247&lt;TODAY(),"VENCIDO",IF($E247-TODAY()&lt;=30,"VENCE EM ATÉ 30 DIAS",IF($E247-TODAY()&lt;=90,"VENCE EM ATÉ 90 DIAS","OK"))))</f>
        <v/>
      </c>
    </row>
    <row r="248" customFormat="false" ht="15" hidden="false" customHeight="false" outlineLevel="0" collapsed="false">
      <c r="A248" s="18"/>
      <c r="B248" s="14"/>
      <c r="C248" s="11" t="str">
        <f aca="false">IF($B248="","",IFERROR(INDEX(Produtos!$B$4:$B$203,MATCH($B248,Produtos!$A$4:$A$203,0)),"código não cadastrado"))</f>
        <v/>
      </c>
      <c r="D248" s="14"/>
      <c r="E248" s="18"/>
      <c r="F248" s="14"/>
      <c r="G248" s="15"/>
      <c r="H248" s="13" t="str">
        <f aca="false">IF($F248="","",$F248*$G248)</f>
        <v/>
      </c>
      <c r="I248" s="14"/>
      <c r="J248" s="17" t="str">
        <f aca="true">IF($E248="","",$E248-TODAY())</f>
        <v/>
      </c>
      <c r="K248" s="11" t="str">
        <f aca="true">IF($E248="","",IF($E248&lt;TODAY(),"VENCIDO",IF($E248-TODAY()&lt;=30,"VENCE EM ATÉ 30 DIAS",IF($E248-TODAY()&lt;=90,"VENCE EM ATÉ 90 DIAS","OK"))))</f>
        <v/>
      </c>
    </row>
    <row r="249" customFormat="false" ht="15" hidden="false" customHeight="false" outlineLevel="0" collapsed="false">
      <c r="A249" s="18"/>
      <c r="B249" s="14"/>
      <c r="C249" s="11" t="str">
        <f aca="false">IF($B249="","",IFERROR(INDEX(Produtos!$B$4:$B$203,MATCH($B249,Produtos!$A$4:$A$203,0)),"código não cadastrado"))</f>
        <v/>
      </c>
      <c r="D249" s="14"/>
      <c r="E249" s="18"/>
      <c r="F249" s="14"/>
      <c r="G249" s="15"/>
      <c r="H249" s="13" t="str">
        <f aca="false">IF($F249="","",$F249*$G249)</f>
        <v/>
      </c>
      <c r="I249" s="14"/>
      <c r="J249" s="17" t="str">
        <f aca="true">IF($E249="","",$E249-TODAY())</f>
        <v/>
      </c>
      <c r="K249" s="11" t="str">
        <f aca="true">IF($E249="","",IF($E249&lt;TODAY(),"VENCIDO",IF($E249-TODAY()&lt;=30,"VENCE EM ATÉ 30 DIAS",IF($E249-TODAY()&lt;=90,"VENCE EM ATÉ 90 DIAS","OK"))))</f>
        <v/>
      </c>
    </row>
    <row r="250" customFormat="false" ht="15" hidden="false" customHeight="false" outlineLevel="0" collapsed="false">
      <c r="A250" s="18"/>
      <c r="B250" s="14"/>
      <c r="C250" s="11" t="str">
        <f aca="false">IF($B250="","",IFERROR(INDEX(Produtos!$B$4:$B$203,MATCH($B250,Produtos!$A$4:$A$203,0)),"código não cadastrado"))</f>
        <v/>
      </c>
      <c r="D250" s="14"/>
      <c r="E250" s="18"/>
      <c r="F250" s="14"/>
      <c r="G250" s="15"/>
      <c r="H250" s="13" t="str">
        <f aca="false">IF($F250="","",$F250*$G250)</f>
        <v/>
      </c>
      <c r="I250" s="14"/>
      <c r="J250" s="17" t="str">
        <f aca="true">IF($E250="","",$E250-TODAY())</f>
        <v/>
      </c>
      <c r="K250" s="11" t="str">
        <f aca="true">IF($E250="","",IF($E250&lt;TODAY(),"VENCIDO",IF($E250-TODAY()&lt;=30,"VENCE EM ATÉ 30 DIAS",IF($E250-TODAY()&lt;=90,"VENCE EM ATÉ 90 DIAS","OK"))))</f>
        <v/>
      </c>
    </row>
    <row r="251" customFormat="false" ht="15" hidden="false" customHeight="false" outlineLevel="0" collapsed="false">
      <c r="A251" s="18"/>
      <c r="B251" s="14"/>
      <c r="C251" s="11" t="str">
        <f aca="false">IF($B251="","",IFERROR(INDEX(Produtos!$B$4:$B$203,MATCH($B251,Produtos!$A$4:$A$203,0)),"código não cadastrado"))</f>
        <v/>
      </c>
      <c r="D251" s="14"/>
      <c r="E251" s="18"/>
      <c r="F251" s="14"/>
      <c r="G251" s="15"/>
      <c r="H251" s="13" t="str">
        <f aca="false">IF($F251="","",$F251*$G251)</f>
        <v/>
      </c>
      <c r="I251" s="14"/>
      <c r="J251" s="17" t="str">
        <f aca="true">IF($E251="","",$E251-TODAY())</f>
        <v/>
      </c>
      <c r="K251" s="11" t="str">
        <f aca="true">IF($E251="","",IF($E251&lt;TODAY(),"VENCIDO",IF($E251-TODAY()&lt;=30,"VENCE EM ATÉ 30 DIAS",IF($E251-TODAY()&lt;=90,"VENCE EM ATÉ 90 DIAS","OK"))))</f>
        <v/>
      </c>
    </row>
    <row r="252" customFormat="false" ht="15" hidden="false" customHeight="false" outlineLevel="0" collapsed="false">
      <c r="A252" s="18"/>
      <c r="B252" s="14"/>
      <c r="C252" s="11" t="str">
        <f aca="false">IF($B252="","",IFERROR(INDEX(Produtos!$B$4:$B$203,MATCH($B252,Produtos!$A$4:$A$203,0)),"código não cadastrado"))</f>
        <v/>
      </c>
      <c r="D252" s="14"/>
      <c r="E252" s="18"/>
      <c r="F252" s="14"/>
      <c r="G252" s="15"/>
      <c r="H252" s="13" t="str">
        <f aca="false">IF($F252="","",$F252*$G252)</f>
        <v/>
      </c>
      <c r="I252" s="14"/>
      <c r="J252" s="17" t="str">
        <f aca="true">IF($E252="","",$E252-TODAY())</f>
        <v/>
      </c>
      <c r="K252" s="11" t="str">
        <f aca="true">IF($E252="","",IF($E252&lt;TODAY(),"VENCIDO",IF($E252-TODAY()&lt;=30,"VENCE EM ATÉ 30 DIAS",IF($E252-TODAY()&lt;=90,"VENCE EM ATÉ 90 DIAS","OK"))))</f>
        <v/>
      </c>
    </row>
    <row r="253" customFormat="false" ht="15" hidden="false" customHeight="false" outlineLevel="0" collapsed="false">
      <c r="A253" s="18"/>
      <c r="B253" s="14"/>
      <c r="C253" s="11" t="str">
        <f aca="false">IF($B253="","",IFERROR(INDEX(Produtos!$B$4:$B$203,MATCH($B253,Produtos!$A$4:$A$203,0)),"código não cadastrado"))</f>
        <v/>
      </c>
      <c r="D253" s="14"/>
      <c r="E253" s="18"/>
      <c r="F253" s="14"/>
      <c r="G253" s="15"/>
      <c r="H253" s="13" t="str">
        <f aca="false">IF($F253="","",$F253*$G253)</f>
        <v/>
      </c>
      <c r="I253" s="14"/>
      <c r="J253" s="17" t="str">
        <f aca="true">IF($E253="","",$E253-TODAY())</f>
        <v/>
      </c>
      <c r="K253" s="11" t="str">
        <f aca="true">IF($E253="","",IF($E253&lt;TODAY(),"VENCIDO",IF($E253-TODAY()&lt;=30,"VENCE EM ATÉ 30 DIAS",IF($E253-TODAY()&lt;=90,"VENCE EM ATÉ 90 DIAS","OK"))))</f>
        <v/>
      </c>
    </row>
    <row r="254" customFormat="false" ht="15" hidden="false" customHeight="false" outlineLevel="0" collapsed="false">
      <c r="A254" s="18"/>
      <c r="B254" s="14"/>
      <c r="C254" s="11" t="str">
        <f aca="false">IF($B254="","",IFERROR(INDEX(Produtos!$B$4:$B$203,MATCH($B254,Produtos!$A$4:$A$203,0)),"código não cadastrado"))</f>
        <v/>
      </c>
      <c r="D254" s="14"/>
      <c r="E254" s="18"/>
      <c r="F254" s="14"/>
      <c r="G254" s="15"/>
      <c r="H254" s="13" t="str">
        <f aca="false">IF($F254="","",$F254*$G254)</f>
        <v/>
      </c>
      <c r="I254" s="14"/>
      <c r="J254" s="17" t="str">
        <f aca="true">IF($E254="","",$E254-TODAY())</f>
        <v/>
      </c>
      <c r="K254" s="11" t="str">
        <f aca="true">IF($E254="","",IF($E254&lt;TODAY(),"VENCIDO",IF($E254-TODAY()&lt;=30,"VENCE EM ATÉ 30 DIAS",IF($E254-TODAY()&lt;=90,"VENCE EM ATÉ 90 DIAS","OK"))))</f>
        <v/>
      </c>
    </row>
    <row r="255" customFormat="false" ht="15" hidden="false" customHeight="false" outlineLevel="0" collapsed="false">
      <c r="A255" s="18"/>
      <c r="B255" s="14"/>
      <c r="C255" s="11" t="str">
        <f aca="false">IF($B255="","",IFERROR(INDEX(Produtos!$B$4:$B$203,MATCH($B255,Produtos!$A$4:$A$203,0)),"código não cadastrado"))</f>
        <v/>
      </c>
      <c r="D255" s="14"/>
      <c r="E255" s="18"/>
      <c r="F255" s="14"/>
      <c r="G255" s="15"/>
      <c r="H255" s="13" t="str">
        <f aca="false">IF($F255="","",$F255*$G255)</f>
        <v/>
      </c>
      <c r="I255" s="14"/>
      <c r="J255" s="17" t="str">
        <f aca="true">IF($E255="","",$E255-TODAY())</f>
        <v/>
      </c>
      <c r="K255" s="11" t="str">
        <f aca="true">IF($E255="","",IF($E255&lt;TODAY(),"VENCIDO",IF($E255-TODAY()&lt;=30,"VENCE EM ATÉ 30 DIAS",IF($E255-TODAY()&lt;=90,"VENCE EM ATÉ 90 DIAS","OK"))))</f>
        <v/>
      </c>
    </row>
    <row r="256" customFormat="false" ht="15" hidden="false" customHeight="false" outlineLevel="0" collapsed="false">
      <c r="A256" s="18"/>
      <c r="B256" s="14"/>
      <c r="C256" s="11" t="str">
        <f aca="false">IF($B256="","",IFERROR(INDEX(Produtos!$B$4:$B$203,MATCH($B256,Produtos!$A$4:$A$203,0)),"código não cadastrado"))</f>
        <v/>
      </c>
      <c r="D256" s="14"/>
      <c r="E256" s="18"/>
      <c r="F256" s="14"/>
      <c r="G256" s="15"/>
      <c r="H256" s="13" t="str">
        <f aca="false">IF($F256="","",$F256*$G256)</f>
        <v/>
      </c>
      <c r="I256" s="14"/>
      <c r="J256" s="17" t="str">
        <f aca="true">IF($E256="","",$E256-TODAY())</f>
        <v/>
      </c>
      <c r="K256" s="11" t="str">
        <f aca="true">IF($E256="","",IF($E256&lt;TODAY(),"VENCIDO",IF($E256-TODAY()&lt;=30,"VENCE EM ATÉ 30 DIAS",IF($E256-TODAY()&lt;=90,"VENCE EM ATÉ 90 DIAS","OK"))))</f>
        <v/>
      </c>
    </row>
    <row r="257" customFormat="false" ht="15" hidden="false" customHeight="false" outlineLevel="0" collapsed="false">
      <c r="A257" s="18"/>
      <c r="B257" s="14"/>
      <c r="C257" s="11" t="str">
        <f aca="false">IF($B257="","",IFERROR(INDEX(Produtos!$B$4:$B$203,MATCH($B257,Produtos!$A$4:$A$203,0)),"código não cadastrado"))</f>
        <v/>
      </c>
      <c r="D257" s="14"/>
      <c r="E257" s="18"/>
      <c r="F257" s="14"/>
      <c r="G257" s="15"/>
      <c r="H257" s="13" t="str">
        <f aca="false">IF($F257="","",$F257*$G257)</f>
        <v/>
      </c>
      <c r="I257" s="14"/>
      <c r="J257" s="17" t="str">
        <f aca="true">IF($E257="","",$E257-TODAY())</f>
        <v/>
      </c>
      <c r="K257" s="11" t="str">
        <f aca="true">IF($E257="","",IF($E257&lt;TODAY(),"VENCIDO",IF($E257-TODAY()&lt;=30,"VENCE EM ATÉ 30 DIAS",IF($E257-TODAY()&lt;=90,"VENCE EM ATÉ 90 DIAS","OK"))))</f>
        <v/>
      </c>
    </row>
    <row r="258" customFormat="false" ht="15" hidden="false" customHeight="false" outlineLevel="0" collapsed="false">
      <c r="A258" s="18"/>
      <c r="B258" s="14"/>
      <c r="C258" s="11" t="str">
        <f aca="false">IF($B258="","",IFERROR(INDEX(Produtos!$B$4:$B$203,MATCH($B258,Produtos!$A$4:$A$203,0)),"código não cadastrado"))</f>
        <v/>
      </c>
      <c r="D258" s="14"/>
      <c r="E258" s="18"/>
      <c r="F258" s="14"/>
      <c r="G258" s="15"/>
      <c r="H258" s="13" t="str">
        <f aca="false">IF($F258="","",$F258*$G258)</f>
        <v/>
      </c>
      <c r="I258" s="14"/>
      <c r="J258" s="17" t="str">
        <f aca="true">IF($E258="","",$E258-TODAY())</f>
        <v/>
      </c>
      <c r="K258" s="11" t="str">
        <f aca="true">IF($E258="","",IF($E258&lt;TODAY(),"VENCIDO",IF($E258-TODAY()&lt;=30,"VENCE EM ATÉ 30 DIAS",IF($E258-TODAY()&lt;=90,"VENCE EM ATÉ 90 DIAS","OK"))))</f>
        <v/>
      </c>
    </row>
    <row r="259" customFormat="false" ht="15" hidden="false" customHeight="false" outlineLevel="0" collapsed="false">
      <c r="A259" s="18"/>
      <c r="B259" s="14"/>
      <c r="C259" s="11" t="str">
        <f aca="false">IF($B259="","",IFERROR(INDEX(Produtos!$B$4:$B$203,MATCH($B259,Produtos!$A$4:$A$203,0)),"código não cadastrado"))</f>
        <v/>
      </c>
      <c r="D259" s="14"/>
      <c r="E259" s="18"/>
      <c r="F259" s="14"/>
      <c r="G259" s="15"/>
      <c r="H259" s="13" t="str">
        <f aca="false">IF($F259="","",$F259*$G259)</f>
        <v/>
      </c>
      <c r="I259" s="14"/>
      <c r="J259" s="17" t="str">
        <f aca="true">IF($E259="","",$E259-TODAY())</f>
        <v/>
      </c>
      <c r="K259" s="11" t="str">
        <f aca="true">IF($E259="","",IF($E259&lt;TODAY(),"VENCIDO",IF($E259-TODAY()&lt;=30,"VENCE EM ATÉ 30 DIAS",IF($E259-TODAY()&lt;=90,"VENCE EM ATÉ 90 DIAS","OK"))))</f>
        <v/>
      </c>
    </row>
    <row r="260" customFormat="false" ht="15" hidden="false" customHeight="false" outlineLevel="0" collapsed="false">
      <c r="A260" s="18"/>
      <c r="B260" s="14"/>
      <c r="C260" s="11" t="str">
        <f aca="false">IF($B260="","",IFERROR(INDEX(Produtos!$B$4:$B$203,MATCH($B260,Produtos!$A$4:$A$203,0)),"código não cadastrado"))</f>
        <v/>
      </c>
      <c r="D260" s="14"/>
      <c r="E260" s="18"/>
      <c r="F260" s="14"/>
      <c r="G260" s="15"/>
      <c r="H260" s="13" t="str">
        <f aca="false">IF($F260="","",$F260*$G260)</f>
        <v/>
      </c>
      <c r="I260" s="14"/>
      <c r="J260" s="17" t="str">
        <f aca="true">IF($E260="","",$E260-TODAY())</f>
        <v/>
      </c>
      <c r="K260" s="11" t="str">
        <f aca="true">IF($E260="","",IF($E260&lt;TODAY(),"VENCIDO",IF($E260-TODAY()&lt;=30,"VENCE EM ATÉ 30 DIAS",IF($E260-TODAY()&lt;=90,"VENCE EM ATÉ 90 DIAS","OK"))))</f>
        <v/>
      </c>
    </row>
    <row r="261" customFormat="false" ht="15" hidden="false" customHeight="false" outlineLevel="0" collapsed="false">
      <c r="A261" s="18"/>
      <c r="B261" s="14"/>
      <c r="C261" s="11" t="str">
        <f aca="false">IF($B261="","",IFERROR(INDEX(Produtos!$B$4:$B$203,MATCH($B261,Produtos!$A$4:$A$203,0)),"código não cadastrado"))</f>
        <v/>
      </c>
      <c r="D261" s="14"/>
      <c r="E261" s="18"/>
      <c r="F261" s="14"/>
      <c r="G261" s="15"/>
      <c r="H261" s="13" t="str">
        <f aca="false">IF($F261="","",$F261*$G261)</f>
        <v/>
      </c>
      <c r="I261" s="14"/>
      <c r="J261" s="17" t="str">
        <f aca="true">IF($E261="","",$E261-TODAY())</f>
        <v/>
      </c>
      <c r="K261" s="11" t="str">
        <f aca="true">IF($E261="","",IF($E261&lt;TODAY(),"VENCIDO",IF($E261-TODAY()&lt;=30,"VENCE EM ATÉ 30 DIAS",IF($E261-TODAY()&lt;=90,"VENCE EM ATÉ 90 DIAS","OK"))))</f>
        <v/>
      </c>
    </row>
    <row r="262" customFormat="false" ht="15" hidden="false" customHeight="false" outlineLevel="0" collapsed="false">
      <c r="A262" s="18"/>
      <c r="B262" s="14"/>
      <c r="C262" s="11" t="str">
        <f aca="false">IF($B262="","",IFERROR(INDEX(Produtos!$B$4:$B$203,MATCH($B262,Produtos!$A$4:$A$203,0)),"código não cadastrado"))</f>
        <v/>
      </c>
      <c r="D262" s="14"/>
      <c r="E262" s="18"/>
      <c r="F262" s="14"/>
      <c r="G262" s="15"/>
      <c r="H262" s="13" t="str">
        <f aca="false">IF($F262="","",$F262*$G262)</f>
        <v/>
      </c>
      <c r="I262" s="14"/>
      <c r="J262" s="17" t="str">
        <f aca="true">IF($E262="","",$E262-TODAY())</f>
        <v/>
      </c>
      <c r="K262" s="11" t="str">
        <f aca="true">IF($E262="","",IF($E262&lt;TODAY(),"VENCIDO",IF($E262-TODAY()&lt;=30,"VENCE EM ATÉ 30 DIAS",IF($E262-TODAY()&lt;=90,"VENCE EM ATÉ 90 DIAS","OK"))))</f>
        <v/>
      </c>
    </row>
    <row r="263" customFormat="false" ht="15" hidden="false" customHeight="false" outlineLevel="0" collapsed="false">
      <c r="A263" s="18"/>
      <c r="B263" s="14"/>
      <c r="C263" s="11" t="str">
        <f aca="false">IF($B263="","",IFERROR(INDEX(Produtos!$B$4:$B$203,MATCH($B263,Produtos!$A$4:$A$203,0)),"código não cadastrado"))</f>
        <v/>
      </c>
      <c r="D263" s="14"/>
      <c r="E263" s="18"/>
      <c r="F263" s="14"/>
      <c r="G263" s="15"/>
      <c r="H263" s="13" t="str">
        <f aca="false">IF($F263="","",$F263*$G263)</f>
        <v/>
      </c>
      <c r="I263" s="14"/>
      <c r="J263" s="17" t="str">
        <f aca="true">IF($E263="","",$E263-TODAY())</f>
        <v/>
      </c>
      <c r="K263" s="11" t="str">
        <f aca="true">IF($E263="","",IF($E263&lt;TODAY(),"VENCIDO",IF($E263-TODAY()&lt;=30,"VENCE EM ATÉ 30 DIAS",IF($E263-TODAY()&lt;=90,"VENCE EM ATÉ 90 DIAS","OK"))))</f>
        <v/>
      </c>
    </row>
    <row r="264" customFormat="false" ht="15" hidden="false" customHeight="false" outlineLevel="0" collapsed="false">
      <c r="A264" s="18"/>
      <c r="B264" s="14"/>
      <c r="C264" s="11" t="str">
        <f aca="false">IF($B264="","",IFERROR(INDEX(Produtos!$B$4:$B$203,MATCH($B264,Produtos!$A$4:$A$203,0)),"código não cadastrado"))</f>
        <v/>
      </c>
      <c r="D264" s="14"/>
      <c r="E264" s="18"/>
      <c r="F264" s="14"/>
      <c r="G264" s="15"/>
      <c r="H264" s="13" t="str">
        <f aca="false">IF($F264="","",$F264*$G264)</f>
        <v/>
      </c>
      <c r="I264" s="14"/>
      <c r="J264" s="17" t="str">
        <f aca="true">IF($E264="","",$E264-TODAY())</f>
        <v/>
      </c>
      <c r="K264" s="11" t="str">
        <f aca="true">IF($E264="","",IF($E264&lt;TODAY(),"VENCIDO",IF($E264-TODAY()&lt;=30,"VENCE EM ATÉ 30 DIAS",IF($E264-TODAY()&lt;=90,"VENCE EM ATÉ 90 DIAS","OK"))))</f>
        <v/>
      </c>
    </row>
    <row r="265" customFormat="false" ht="15" hidden="false" customHeight="false" outlineLevel="0" collapsed="false">
      <c r="A265" s="18"/>
      <c r="B265" s="14"/>
      <c r="C265" s="11" t="str">
        <f aca="false">IF($B265="","",IFERROR(INDEX(Produtos!$B$4:$B$203,MATCH($B265,Produtos!$A$4:$A$203,0)),"código não cadastrado"))</f>
        <v/>
      </c>
      <c r="D265" s="14"/>
      <c r="E265" s="18"/>
      <c r="F265" s="14"/>
      <c r="G265" s="15"/>
      <c r="H265" s="13" t="str">
        <f aca="false">IF($F265="","",$F265*$G265)</f>
        <v/>
      </c>
      <c r="I265" s="14"/>
      <c r="J265" s="17" t="str">
        <f aca="true">IF($E265="","",$E265-TODAY())</f>
        <v/>
      </c>
      <c r="K265" s="11" t="str">
        <f aca="true">IF($E265="","",IF($E265&lt;TODAY(),"VENCIDO",IF($E265-TODAY()&lt;=30,"VENCE EM ATÉ 30 DIAS",IF($E265-TODAY()&lt;=90,"VENCE EM ATÉ 90 DIAS","OK"))))</f>
        <v/>
      </c>
    </row>
    <row r="266" customFormat="false" ht="15" hidden="false" customHeight="false" outlineLevel="0" collapsed="false">
      <c r="A266" s="18"/>
      <c r="B266" s="14"/>
      <c r="C266" s="11" t="str">
        <f aca="false">IF($B266="","",IFERROR(INDEX(Produtos!$B$4:$B$203,MATCH($B266,Produtos!$A$4:$A$203,0)),"código não cadastrado"))</f>
        <v/>
      </c>
      <c r="D266" s="14"/>
      <c r="E266" s="18"/>
      <c r="F266" s="14"/>
      <c r="G266" s="15"/>
      <c r="H266" s="13" t="str">
        <f aca="false">IF($F266="","",$F266*$G266)</f>
        <v/>
      </c>
      <c r="I266" s="14"/>
      <c r="J266" s="17" t="str">
        <f aca="true">IF($E266="","",$E266-TODAY())</f>
        <v/>
      </c>
      <c r="K266" s="11" t="str">
        <f aca="true">IF($E266="","",IF($E266&lt;TODAY(),"VENCIDO",IF($E266-TODAY()&lt;=30,"VENCE EM ATÉ 30 DIAS",IF($E266-TODAY()&lt;=90,"VENCE EM ATÉ 90 DIAS","OK"))))</f>
        <v/>
      </c>
    </row>
    <row r="267" customFormat="false" ht="15" hidden="false" customHeight="false" outlineLevel="0" collapsed="false">
      <c r="A267" s="18"/>
      <c r="B267" s="14"/>
      <c r="C267" s="11" t="str">
        <f aca="false">IF($B267="","",IFERROR(INDEX(Produtos!$B$4:$B$203,MATCH($B267,Produtos!$A$4:$A$203,0)),"código não cadastrado"))</f>
        <v/>
      </c>
      <c r="D267" s="14"/>
      <c r="E267" s="18"/>
      <c r="F267" s="14"/>
      <c r="G267" s="15"/>
      <c r="H267" s="13" t="str">
        <f aca="false">IF($F267="","",$F267*$G267)</f>
        <v/>
      </c>
      <c r="I267" s="14"/>
      <c r="J267" s="17" t="str">
        <f aca="true">IF($E267="","",$E267-TODAY())</f>
        <v/>
      </c>
      <c r="K267" s="11" t="str">
        <f aca="true">IF($E267="","",IF($E267&lt;TODAY(),"VENCIDO",IF($E267-TODAY()&lt;=30,"VENCE EM ATÉ 30 DIAS",IF($E267-TODAY()&lt;=90,"VENCE EM ATÉ 90 DIAS","OK"))))</f>
        <v/>
      </c>
    </row>
    <row r="268" customFormat="false" ht="15" hidden="false" customHeight="false" outlineLevel="0" collapsed="false">
      <c r="A268" s="18"/>
      <c r="B268" s="14"/>
      <c r="C268" s="11" t="str">
        <f aca="false">IF($B268="","",IFERROR(INDEX(Produtos!$B$4:$B$203,MATCH($B268,Produtos!$A$4:$A$203,0)),"código não cadastrado"))</f>
        <v/>
      </c>
      <c r="D268" s="14"/>
      <c r="E268" s="18"/>
      <c r="F268" s="14"/>
      <c r="G268" s="15"/>
      <c r="H268" s="13" t="str">
        <f aca="false">IF($F268="","",$F268*$G268)</f>
        <v/>
      </c>
      <c r="I268" s="14"/>
      <c r="J268" s="17" t="str">
        <f aca="true">IF($E268="","",$E268-TODAY())</f>
        <v/>
      </c>
      <c r="K268" s="11" t="str">
        <f aca="true">IF($E268="","",IF($E268&lt;TODAY(),"VENCIDO",IF($E268-TODAY()&lt;=30,"VENCE EM ATÉ 30 DIAS",IF($E268-TODAY()&lt;=90,"VENCE EM ATÉ 90 DIAS","OK"))))</f>
        <v/>
      </c>
    </row>
    <row r="269" customFormat="false" ht="15" hidden="false" customHeight="false" outlineLevel="0" collapsed="false">
      <c r="A269" s="18"/>
      <c r="B269" s="14"/>
      <c r="C269" s="11" t="str">
        <f aca="false">IF($B269="","",IFERROR(INDEX(Produtos!$B$4:$B$203,MATCH($B269,Produtos!$A$4:$A$203,0)),"código não cadastrado"))</f>
        <v/>
      </c>
      <c r="D269" s="14"/>
      <c r="E269" s="18"/>
      <c r="F269" s="14"/>
      <c r="G269" s="15"/>
      <c r="H269" s="13" t="str">
        <f aca="false">IF($F269="","",$F269*$G269)</f>
        <v/>
      </c>
      <c r="I269" s="14"/>
      <c r="J269" s="17" t="str">
        <f aca="true">IF($E269="","",$E269-TODAY())</f>
        <v/>
      </c>
      <c r="K269" s="11" t="str">
        <f aca="true">IF($E269="","",IF($E269&lt;TODAY(),"VENCIDO",IF($E269-TODAY()&lt;=30,"VENCE EM ATÉ 30 DIAS",IF($E269-TODAY()&lt;=90,"VENCE EM ATÉ 90 DIAS","OK"))))</f>
        <v/>
      </c>
    </row>
    <row r="270" customFormat="false" ht="15" hidden="false" customHeight="false" outlineLevel="0" collapsed="false">
      <c r="A270" s="18"/>
      <c r="B270" s="14"/>
      <c r="C270" s="11" t="str">
        <f aca="false">IF($B270="","",IFERROR(INDEX(Produtos!$B$4:$B$203,MATCH($B270,Produtos!$A$4:$A$203,0)),"código não cadastrado"))</f>
        <v/>
      </c>
      <c r="D270" s="14"/>
      <c r="E270" s="18"/>
      <c r="F270" s="14"/>
      <c r="G270" s="15"/>
      <c r="H270" s="13" t="str">
        <f aca="false">IF($F270="","",$F270*$G270)</f>
        <v/>
      </c>
      <c r="I270" s="14"/>
      <c r="J270" s="17" t="str">
        <f aca="true">IF($E270="","",$E270-TODAY())</f>
        <v/>
      </c>
      <c r="K270" s="11" t="str">
        <f aca="true">IF($E270="","",IF($E270&lt;TODAY(),"VENCIDO",IF($E270-TODAY()&lt;=30,"VENCE EM ATÉ 30 DIAS",IF($E270-TODAY()&lt;=90,"VENCE EM ATÉ 90 DIAS","OK"))))</f>
        <v/>
      </c>
    </row>
    <row r="271" customFormat="false" ht="15" hidden="false" customHeight="false" outlineLevel="0" collapsed="false">
      <c r="A271" s="18"/>
      <c r="B271" s="14"/>
      <c r="C271" s="11" t="str">
        <f aca="false">IF($B271="","",IFERROR(INDEX(Produtos!$B$4:$B$203,MATCH($B271,Produtos!$A$4:$A$203,0)),"código não cadastrado"))</f>
        <v/>
      </c>
      <c r="D271" s="14"/>
      <c r="E271" s="18"/>
      <c r="F271" s="14"/>
      <c r="G271" s="15"/>
      <c r="H271" s="13" t="str">
        <f aca="false">IF($F271="","",$F271*$G271)</f>
        <v/>
      </c>
      <c r="I271" s="14"/>
      <c r="J271" s="17" t="str">
        <f aca="true">IF($E271="","",$E271-TODAY())</f>
        <v/>
      </c>
      <c r="K271" s="11" t="str">
        <f aca="true">IF($E271="","",IF($E271&lt;TODAY(),"VENCIDO",IF($E271-TODAY()&lt;=30,"VENCE EM ATÉ 30 DIAS",IF($E271-TODAY()&lt;=90,"VENCE EM ATÉ 90 DIAS","OK"))))</f>
        <v/>
      </c>
    </row>
    <row r="272" customFormat="false" ht="15" hidden="false" customHeight="false" outlineLevel="0" collapsed="false">
      <c r="A272" s="18"/>
      <c r="B272" s="14"/>
      <c r="C272" s="11" t="str">
        <f aca="false">IF($B272="","",IFERROR(INDEX(Produtos!$B$4:$B$203,MATCH($B272,Produtos!$A$4:$A$203,0)),"código não cadastrado"))</f>
        <v/>
      </c>
      <c r="D272" s="14"/>
      <c r="E272" s="18"/>
      <c r="F272" s="14"/>
      <c r="G272" s="15"/>
      <c r="H272" s="13" t="str">
        <f aca="false">IF($F272="","",$F272*$G272)</f>
        <v/>
      </c>
      <c r="I272" s="14"/>
      <c r="J272" s="17" t="str">
        <f aca="true">IF($E272="","",$E272-TODAY())</f>
        <v/>
      </c>
      <c r="K272" s="11" t="str">
        <f aca="true">IF($E272="","",IF($E272&lt;TODAY(),"VENCIDO",IF($E272-TODAY()&lt;=30,"VENCE EM ATÉ 30 DIAS",IF($E272-TODAY()&lt;=90,"VENCE EM ATÉ 90 DIAS","OK"))))</f>
        <v/>
      </c>
    </row>
    <row r="273" customFormat="false" ht="15" hidden="false" customHeight="false" outlineLevel="0" collapsed="false">
      <c r="A273" s="18"/>
      <c r="B273" s="14"/>
      <c r="C273" s="11" t="str">
        <f aca="false">IF($B273="","",IFERROR(INDEX(Produtos!$B$4:$B$203,MATCH($B273,Produtos!$A$4:$A$203,0)),"código não cadastrado"))</f>
        <v/>
      </c>
      <c r="D273" s="14"/>
      <c r="E273" s="18"/>
      <c r="F273" s="14"/>
      <c r="G273" s="15"/>
      <c r="H273" s="13" t="str">
        <f aca="false">IF($F273="","",$F273*$G273)</f>
        <v/>
      </c>
      <c r="I273" s="14"/>
      <c r="J273" s="17" t="str">
        <f aca="true">IF($E273="","",$E273-TODAY())</f>
        <v/>
      </c>
      <c r="K273" s="11" t="str">
        <f aca="true">IF($E273="","",IF($E273&lt;TODAY(),"VENCIDO",IF($E273-TODAY()&lt;=30,"VENCE EM ATÉ 30 DIAS",IF($E273-TODAY()&lt;=90,"VENCE EM ATÉ 90 DIAS","OK"))))</f>
        <v/>
      </c>
    </row>
    <row r="274" customFormat="false" ht="15" hidden="false" customHeight="false" outlineLevel="0" collapsed="false">
      <c r="A274" s="18"/>
      <c r="B274" s="14"/>
      <c r="C274" s="11" t="str">
        <f aca="false">IF($B274="","",IFERROR(INDEX(Produtos!$B$4:$B$203,MATCH($B274,Produtos!$A$4:$A$203,0)),"código não cadastrado"))</f>
        <v/>
      </c>
      <c r="D274" s="14"/>
      <c r="E274" s="18"/>
      <c r="F274" s="14"/>
      <c r="G274" s="15"/>
      <c r="H274" s="13" t="str">
        <f aca="false">IF($F274="","",$F274*$G274)</f>
        <v/>
      </c>
      <c r="I274" s="14"/>
      <c r="J274" s="17" t="str">
        <f aca="true">IF($E274="","",$E274-TODAY())</f>
        <v/>
      </c>
      <c r="K274" s="11" t="str">
        <f aca="true">IF($E274="","",IF($E274&lt;TODAY(),"VENCIDO",IF($E274-TODAY()&lt;=30,"VENCE EM ATÉ 30 DIAS",IF($E274-TODAY()&lt;=90,"VENCE EM ATÉ 90 DIAS","OK"))))</f>
        <v/>
      </c>
    </row>
    <row r="275" customFormat="false" ht="15" hidden="false" customHeight="false" outlineLevel="0" collapsed="false">
      <c r="A275" s="18"/>
      <c r="B275" s="14"/>
      <c r="C275" s="11" t="str">
        <f aca="false">IF($B275="","",IFERROR(INDEX(Produtos!$B$4:$B$203,MATCH($B275,Produtos!$A$4:$A$203,0)),"código não cadastrado"))</f>
        <v/>
      </c>
      <c r="D275" s="14"/>
      <c r="E275" s="18"/>
      <c r="F275" s="14"/>
      <c r="G275" s="15"/>
      <c r="H275" s="13" t="str">
        <f aca="false">IF($F275="","",$F275*$G275)</f>
        <v/>
      </c>
      <c r="I275" s="14"/>
      <c r="J275" s="17" t="str">
        <f aca="true">IF($E275="","",$E275-TODAY())</f>
        <v/>
      </c>
      <c r="K275" s="11" t="str">
        <f aca="true">IF($E275="","",IF($E275&lt;TODAY(),"VENCIDO",IF($E275-TODAY()&lt;=30,"VENCE EM ATÉ 30 DIAS",IF($E275-TODAY()&lt;=90,"VENCE EM ATÉ 90 DIAS","OK"))))</f>
        <v/>
      </c>
    </row>
    <row r="276" customFormat="false" ht="15" hidden="false" customHeight="false" outlineLevel="0" collapsed="false">
      <c r="A276" s="18"/>
      <c r="B276" s="14"/>
      <c r="C276" s="11" t="str">
        <f aca="false">IF($B276="","",IFERROR(INDEX(Produtos!$B$4:$B$203,MATCH($B276,Produtos!$A$4:$A$203,0)),"código não cadastrado"))</f>
        <v/>
      </c>
      <c r="D276" s="14"/>
      <c r="E276" s="18"/>
      <c r="F276" s="14"/>
      <c r="G276" s="15"/>
      <c r="H276" s="13" t="str">
        <f aca="false">IF($F276="","",$F276*$G276)</f>
        <v/>
      </c>
      <c r="I276" s="14"/>
      <c r="J276" s="17" t="str">
        <f aca="true">IF($E276="","",$E276-TODAY())</f>
        <v/>
      </c>
      <c r="K276" s="11" t="str">
        <f aca="true">IF($E276="","",IF($E276&lt;TODAY(),"VENCIDO",IF($E276-TODAY()&lt;=30,"VENCE EM ATÉ 30 DIAS",IF($E276-TODAY()&lt;=90,"VENCE EM ATÉ 90 DIAS","OK"))))</f>
        <v/>
      </c>
    </row>
    <row r="277" customFormat="false" ht="15" hidden="false" customHeight="false" outlineLevel="0" collapsed="false">
      <c r="A277" s="18"/>
      <c r="B277" s="14"/>
      <c r="C277" s="11" t="str">
        <f aca="false">IF($B277="","",IFERROR(INDEX(Produtos!$B$4:$B$203,MATCH($B277,Produtos!$A$4:$A$203,0)),"código não cadastrado"))</f>
        <v/>
      </c>
      <c r="D277" s="14"/>
      <c r="E277" s="18"/>
      <c r="F277" s="14"/>
      <c r="G277" s="15"/>
      <c r="H277" s="13" t="str">
        <f aca="false">IF($F277="","",$F277*$G277)</f>
        <v/>
      </c>
      <c r="I277" s="14"/>
      <c r="J277" s="17" t="str">
        <f aca="true">IF($E277="","",$E277-TODAY())</f>
        <v/>
      </c>
      <c r="K277" s="11" t="str">
        <f aca="true">IF($E277="","",IF($E277&lt;TODAY(),"VENCIDO",IF($E277-TODAY()&lt;=30,"VENCE EM ATÉ 30 DIAS",IF($E277-TODAY()&lt;=90,"VENCE EM ATÉ 90 DIAS","OK"))))</f>
        <v/>
      </c>
    </row>
    <row r="278" customFormat="false" ht="15" hidden="false" customHeight="false" outlineLevel="0" collapsed="false">
      <c r="A278" s="18"/>
      <c r="B278" s="14"/>
      <c r="C278" s="11" t="str">
        <f aca="false">IF($B278="","",IFERROR(INDEX(Produtos!$B$4:$B$203,MATCH($B278,Produtos!$A$4:$A$203,0)),"código não cadastrado"))</f>
        <v/>
      </c>
      <c r="D278" s="14"/>
      <c r="E278" s="18"/>
      <c r="F278" s="14"/>
      <c r="G278" s="15"/>
      <c r="H278" s="13" t="str">
        <f aca="false">IF($F278="","",$F278*$G278)</f>
        <v/>
      </c>
      <c r="I278" s="14"/>
      <c r="J278" s="17" t="str">
        <f aca="true">IF($E278="","",$E278-TODAY())</f>
        <v/>
      </c>
      <c r="K278" s="11" t="str">
        <f aca="true">IF($E278="","",IF($E278&lt;TODAY(),"VENCIDO",IF($E278-TODAY()&lt;=30,"VENCE EM ATÉ 30 DIAS",IF($E278-TODAY()&lt;=90,"VENCE EM ATÉ 90 DIAS","OK"))))</f>
        <v/>
      </c>
    </row>
    <row r="279" customFormat="false" ht="15" hidden="false" customHeight="false" outlineLevel="0" collapsed="false">
      <c r="A279" s="18"/>
      <c r="B279" s="14"/>
      <c r="C279" s="11" t="str">
        <f aca="false">IF($B279="","",IFERROR(INDEX(Produtos!$B$4:$B$203,MATCH($B279,Produtos!$A$4:$A$203,0)),"código não cadastrado"))</f>
        <v/>
      </c>
      <c r="D279" s="14"/>
      <c r="E279" s="18"/>
      <c r="F279" s="14"/>
      <c r="G279" s="15"/>
      <c r="H279" s="13" t="str">
        <f aca="false">IF($F279="","",$F279*$G279)</f>
        <v/>
      </c>
      <c r="I279" s="14"/>
      <c r="J279" s="17" t="str">
        <f aca="true">IF($E279="","",$E279-TODAY())</f>
        <v/>
      </c>
      <c r="K279" s="11" t="str">
        <f aca="true">IF($E279="","",IF($E279&lt;TODAY(),"VENCIDO",IF($E279-TODAY()&lt;=30,"VENCE EM ATÉ 30 DIAS",IF($E279-TODAY()&lt;=90,"VENCE EM ATÉ 90 DIAS","OK"))))</f>
        <v/>
      </c>
    </row>
    <row r="280" customFormat="false" ht="15" hidden="false" customHeight="false" outlineLevel="0" collapsed="false">
      <c r="A280" s="18"/>
      <c r="B280" s="14"/>
      <c r="C280" s="11" t="str">
        <f aca="false">IF($B280="","",IFERROR(INDEX(Produtos!$B$4:$B$203,MATCH($B280,Produtos!$A$4:$A$203,0)),"código não cadastrado"))</f>
        <v/>
      </c>
      <c r="D280" s="14"/>
      <c r="E280" s="18"/>
      <c r="F280" s="14"/>
      <c r="G280" s="15"/>
      <c r="H280" s="13" t="str">
        <f aca="false">IF($F280="","",$F280*$G280)</f>
        <v/>
      </c>
      <c r="I280" s="14"/>
      <c r="J280" s="17" t="str">
        <f aca="true">IF($E280="","",$E280-TODAY())</f>
        <v/>
      </c>
      <c r="K280" s="11" t="str">
        <f aca="true">IF($E280="","",IF($E280&lt;TODAY(),"VENCIDO",IF($E280-TODAY()&lt;=30,"VENCE EM ATÉ 30 DIAS",IF($E280-TODAY()&lt;=90,"VENCE EM ATÉ 90 DIAS","OK"))))</f>
        <v/>
      </c>
    </row>
    <row r="281" customFormat="false" ht="15" hidden="false" customHeight="false" outlineLevel="0" collapsed="false">
      <c r="A281" s="18"/>
      <c r="B281" s="14"/>
      <c r="C281" s="11" t="str">
        <f aca="false">IF($B281="","",IFERROR(INDEX(Produtos!$B$4:$B$203,MATCH($B281,Produtos!$A$4:$A$203,0)),"código não cadastrado"))</f>
        <v/>
      </c>
      <c r="D281" s="14"/>
      <c r="E281" s="18"/>
      <c r="F281" s="14"/>
      <c r="G281" s="15"/>
      <c r="H281" s="13" t="str">
        <f aca="false">IF($F281="","",$F281*$G281)</f>
        <v/>
      </c>
      <c r="I281" s="14"/>
      <c r="J281" s="17" t="str">
        <f aca="true">IF($E281="","",$E281-TODAY())</f>
        <v/>
      </c>
      <c r="K281" s="11" t="str">
        <f aca="true">IF($E281="","",IF($E281&lt;TODAY(),"VENCIDO",IF($E281-TODAY()&lt;=30,"VENCE EM ATÉ 30 DIAS",IF($E281-TODAY()&lt;=90,"VENCE EM ATÉ 90 DIAS","OK"))))</f>
        <v/>
      </c>
    </row>
    <row r="282" customFormat="false" ht="15" hidden="false" customHeight="false" outlineLevel="0" collapsed="false">
      <c r="A282" s="18"/>
      <c r="B282" s="14"/>
      <c r="C282" s="11" t="str">
        <f aca="false">IF($B282="","",IFERROR(INDEX(Produtos!$B$4:$B$203,MATCH($B282,Produtos!$A$4:$A$203,0)),"código não cadastrado"))</f>
        <v/>
      </c>
      <c r="D282" s="14"/>
      <c r="E282" s="18"/>
      <c r="F282" s="14"/>
      <c r="G282" s="15"/>
      <c r="H282" s="13" t="str">
        <f aca="false">IF($F282="","",$F282*$G282)</f>
        <v/>
      </c>
      <c r="I282" s="14"/>
      <c r="J282" s="17" t="str">
        <f aca="true">IF($E282="","",$E282-TODAY())</f>
        <v/>
      </c>
      <c r="K282" s="11" t="str">
        <f aca="true">IF($E282="","",IF($E282&lt;TODAY(),"VENCIDO",IF($E282-TODAY()&lt;=30,"VENCE EM ATÉ 30 DIAS",IF($E282-TODAY()&lt;=90,"VENCE EM ATÉ 90 DIAS","OK"))))</f>
        <v/>
      </c>
    </row>
    <row r="283" customFormat="false" ht="15" hidden="false" customHeight="false" outlineLevel="0" collapsed="false">
      <c r="A283" s="18"/>
      <c r="B283" s="14"/>
      <c r="C283" s="11" t="str">
        <f aca="false">IF($B283="","",IFERROR(INDEX(Produtos!$B$4:$B$203,MATCH($B283,Produtos!$A$4:$A$203,0)),"código não cadastrado"))</f>
        <v/>
      </c>
      <c r="D283" s="14"/>
      <c r="E283" s="18"/>
      <c r="F283" s="14"/>
      <c r="G283" s="15"/>
      <c r="H283" s="13" t="str">
        <f aca="false">IF($F283="","",$F283*$G283)</f>
        <v/>
      </c>
      <c r="I283" s="14"/>
      <c r="J283" s="17" t="str">
        <f aca="true">IF($E283="","",$E283-TODAY())</f>
        <v/>
      </c>
      <c r="K283" s="11" t="str">
        <f aca="true">IF($E283="","",IF($E283&lt;TODAY(),"VENCIDO",IF($E283-TODAY()&lt;=30,"VENCE EM ATÉ 30 DIAS",IF($E283-TODAY()&lt;=90,"VENCE EM ATÉ 90 DIAS","OK"))))</f>
        <v/>
      </c>
    </row>
    <row r="284" customFormat="false" ht="15" hidden="false" customHeight="false" outlineLevel="0" collapsed="false">
      <c r="A284" s="18"/>
      <c r="B284" s="14"/>
      <c r="C284" s="11" t="str">
        <f aca="false">IF($B284="","",IFERROR(INDEX(Produtos!$B$4:$B$203,MATCH($B284,Produtos!$A$4:$A$203,0)),"código não cadastrado"))</f>
        <v/>
      </c>
      <c r="D284" s="14"/>
      <c r="E284" s="18"/>
      <c r="F284" s="14"/>
      <c r="G284" s="15"/>
      <c r="H284" s="13" t="str">
        <f aca="false">IF($F284="","",$F284*$G284)</f>
        <v/>
      </c>
      <c r="I284" s="14"/>
      <c r="J284" s="17" t="str">
        <f aca="true">IF($E284="","",$E284-TODAY())</f>
        <v/>
      </c>
      <c r="K284" s="11" t="str">
        <f aca="true">IF($E284="","",IF($E284&lt;TODAY(),"VENCIDO",IF($E284-TODAY()&lt;=30,"VENCE EM ATÉ 30 DIAS",IF($E284-TODAY()&lt;=90,"VENCE EM ATÉ 90 DIAS","OK"))))</f>
        <v/>
      </c>
    </row>
    <row r="285" customFormat="false" ht="15" hidden="false" customHeight="false" outlineLevel="0" collapsed="false">
      <c r="A285" s="18"/>
      <c r="B285" s="14"/>
      <c r="C285" s="11" t="str">
        <f aca="false">IF($B285="","",IFERROR(INDEX(Produtos!$B$4:$B$203,MATCH($B285,Produtos!$A$4:$A$203,0)),"código não cadastrado"))</f>
        <v/>
      </c>
      <c r="D285" s="14"/>
      <c r="E285" s="18"/>
      <c r="F285" s="14"/>
      <c r="G285" s="15"/>
      <c r="H285" s="13" t="str">
        <f aca="false">IF($F285="","",$F285*$G285)</f>
        <v/>
      </c>
      <c r="I285" s="14"/>
      <c r="J285" s="17" t="str">
        <f aca="true">IF($E285="","",$E285-TODAY())</f>
        <v/>
      </c>
      <c r="K285" s="11" t="str">
        <f aca="true">IF($E285="","",IF($E285&lt;TODAY(),"VENCIDO",IF($E285-TODAY()&lt;=30,"VENCE EM ATÉ 30 DIAS",IF($E285-TODAY()&lt;=90,"VENCE EM ATÉ 90 DIAS","OK"))))</f>
        <v/>
      </c>
    </row>
    <row r="286" customFormat="false" ht="15" hidden="false" customHeight="false" outlineLevel="0" collapsed="false">
      <c r="A286" s="18"/>
      <c r="B286" s="14"/>
      <c r="C286" s="11" t="str">
        <f aca="false">IF($B286="","",IFERROR(INDEX(Produtos!$B$4:$B$203,MATCH($B286,Produtos!$A$4:$A$203,0)),"código não cadastrado"))</f>
        <v/>
      </c>
      <c r="D286" s="14"/>
      <c r="E286" s="18"/>
      <c r="F286" s="14"/>
      <c r="G286" s="15"/>
      <c r="H286" s="13" t="str">
        <f aca="false">IF($F286="","",$F286*$G286)</f>
        <v/>
      </c>
      <c r="I286" s="14"/>
      <c r="J286" s="17" t="str">
        <f aca="true">IF($E286="","",$E286-TODAY())</f>
        <v/>
      </c>
      <c r="K286" s="11" t="str">
        <f aca="true">IF($E286="","",IF($E286&lt;TODAY(),"VENCIDO",IF($E286-TODAY()&lt;=30,"VENCE EM ATÉ 30 DIAS",IF($E286-TODAY()&lt;=90,"VENCE EM ATÉ 90 DIAS","OK"))))</f>
        <v/>
      </c>
    </row>
    <row r="287" customFormat="false" ht="15" hidden="false" customHeight="false" outlineLevel="0" collapsed="false">
      <c r="A287" s="18"/>
      <c r="B287" s="14"/>
      <c r="C287" s="11" t="str">
        <f aca="false">IF($B287="","",IFERROR(INDEX(Produtos!$B$4:$B$203,MATCH($B287,Produtos!$A$4:$A$203,0)),"código não cadastrado"))</f>
        <v/>
      </c>
      <c r="D287" s="14"/>
      <c r="E287" s="18"/>
      <c r="F287" s="14"/>
      <c r="G287" s="15"/>
      <c r="H287" s="13" t="str">
        <f aca="false">IF($F287="","",$F287*$G287)</f>
        <v/>
      </c>
      <c r="I287" s="14"/>
      <c r="J287" s="17" t="str">
        <f aca="true">IF($E287="","",$E287-TODAY())</f>
        <v/>
      </c>
      <c r="K287" s="11" t="str">
        <f aca="true">IF($E287="","",IF($E287&lt;TODAY(),"VENCIDO",IF($E287-TODAY()&lt;=30,"VENCE EM ATÉ 30 DIAS",IF($E287-TODAY()&lt;=90,"VENCE EM ATÉ 90 DIAS","OK"))))</f>
        <v/>
      </c>
    </row>
    <row r="288" customFormat="false" ht="15" hidden="false" customHeight="false" outlineLevel="0" collapsed="false">
      <c r="A288" s="18"/>
      <c r="B288" s="14"/>
      <c r="C288" s="11" t="str">
        <f aca="false">IF($B288="","",IFERROR(INDEX(Produtos!$B$4:$B$203,MATCH($B288,Produtos!$A$4:$A$203,0)),"código não cadastrado"))</f>
        <v/>
      </c>
      <c r="D288" s="14"/>
      <c r="E288" s="18"/>
      <c r="F288" s="14"/>
      <c r="G288" s="15"/>
      <c r="H288" s="13" t="str">
        <f aca="false">IF($F288="","",$F288*$G288)</f>
        <v/>
      </c>
      <c r="I288" s="14"/>
      <c r="J288" s="17" t="str">
        <f aca="true">IF($E288="","",$E288-TODAY())</f>
        <v/>
      </c>
      <c r="K288" s="11" t="str">
        <f aca="true">IF($E288="","",IF($E288&lt;TODAY(),"VENCIDO",IF($E288-TODAY()&lt;=30,"VENCE EM ATÉ 30 DIAS",IF($E288-TODAY()&lt;=90,"VENCE EM ATÉ 90 DIAS","OK"))))</f>
        <v/>
      </c>
    </row>
    <row r="289" customFormat="false" ht="15" hidden="false" customHeight="false" outlineLevel="0" collapsed="false">
      <c r="A289" s="18"/>
      <c r="B289" s="14"/>
      <c r="C289" s="11" t="str">
        <f aca="false">IF($B289="","",IFERROR(INDEX(Produtos!$B$4:$B$203,MATCH($B289,Produtos!$A$4:$A$203,0)),"código não cadastrado"))</f>
        <v/>
      </c>
      <c r="D289" s="14"/>
      <c r="E289" s="18"/>
      <c r="F289" s="14"/>
      <c r="G289" s="15"/>
      <c r="H289" s="13" t="str">
        <f aca="false">IF($F289="","",$F289*$G289)</f>
        <v/>
      </c>
      <c r="I289" s="14"/>
      <c r="J289" s="17" t="str">
        <f aca="true">IF($E289="","",$E289-TODAY())</f>
        <v/>
      </c>
      <c r="K289" s="11" t="str">
        <f aca="true">IF($E289="","",IF($E289&lt;TODAY(),"VENCIDO",IF($E289-TODAY()&lt;=30,"VENCE EM ATÉ 30 DIAS",IF($E289-TODAY()&lt;=90,"VENCE EM ATÉ 90 DIAS","OK"))))</f>
        <v/>
      </c>
    </row>
    <row r="290" customFormat="false" ht="15" hidden="false" customHeight="false" outlineLevel="0" collapsed="false">
      <c r="A290" s="18"/>
      <c r="B290" s="14"/>
      <c r="C290" s="11" t="str">
        <f aca="false">IF($B290="","",IFERROR(INDEX(Produtos!$B$4:$B$203,MATCH($B290,Produtos!$A$4:$A$203,0)),"código não cadastrado"))</f>
        <v/>
      </c>
      <c r="D290" s="14"/>
      <c r="E290" s="18"/>
      <c r="F290" s="14"/>
      <c r="G290" s="15"/>
      <c r="H290" s="13" t="str">
        <f aca="false">IF($F290="","",$F290*$G290)</f>
        <v/>
      </c>
      <c r="I290" s="14"/>
      <c r="J290" s="17" t="str">
        <f aca="true">IF($E290="","",$E290-TODAY())</f>
        <v/>
      </c>
      <c r="K290" s="11" t="str">
        <f aca="true">IF($E290="","",IF($E290&lt;TODAY(),"VENCIDO",IF($E290-TODAY()&lt;=30,"VENCE EM ATÉ 30 DIAS",IF($E290-TODAY()&lt;=90,"VENCE EM ATÉ 90 DIAS","OK"))))</f>
        <v/>
      </c>
    </row>
    <row r="291" customFormat="false" ht="15" hidden="false" customHeight="false" outlineLevel="0" collapsed="false">
      <c r="A291" s="18"/>
      <c r="B291" s="14"/>
      <c r="C291" s="11" t="str">
        <f aca="false">IF($B291="","",IFERROR(INDEX(Produtos!$B$4:$B$203,MATCH($B291,Produtos!$A$4:$A$203,0)),"código não cadastrado"))</f>
        <v/>
      </c>
      <c r="D291" s="14"/>
      <c r="E291" s="18"/>
      <c r="F291" s="14"/>
      <c r="G291" s="15"/>
      <c r="H291" s="13" t="str">
        <f aca="false">IF($F291="","",$F291*$G291)</f>
        <v/>
      </c>
      <c r="I291" s="14"/>
      <c r="J291" s="17" t="str">
        <f aca="true">IF($E291="","",$E291-TODAY())</f>
        <v/>
      </c>
      <c r="K291" s="11" t="str">
        <f aca="true">IF($E291="","",IF($E291&lt;TODAY(),"VENCIDO",IF($E291-TODAY()&lt;=30,"VENCE EM ATÉ 30 DIAS",IF($E291-TODAY()&lt;=90,"VENCE EM ATÉ 90 DIAS","OK"))))</f>
        <v/>
      </c>
    </row>
    <row r="292" customFormat="false" ht="15" hidden="false" customHeight="false" outlineLevel="0" collapsed="false">
      <c r="A292" s="18"/>
      <c r="B292" s="14"/>
      <c r="C292" s="11" t="str">
        <f aca="false">IF($B292="","",IFERROR(INDEX(Produtos!$B$4:$B$203,MATCH($B292,Produtos!$A$4:$A$203,0)),"código não cadastrado"))</f>
        <v/>
      </c>
      <c r="D292" s="14"/>
      <c r="E292" s="18"/>
      <c r="F292" s="14"/>
      <c r="G292" s="15"/>
      <c r="H292" s="13" t="str">
        <f aca="false">IF($F292="","",$F292*$G292)</f>
        <v/>
      </c>
      <c r="I292" s="14"/>
      <c r="J292" s="17" t="str">
        <f aca="true">IF($E292="","",$E292-TODAY())</f>
        <v/>
      </c>
      <c r="K292" s="11" t="str">
        <f aca="true">IF($E292="","",IF($E292&lt;TODAY(),"VENCIDO",IF($E292-TODAY()&lt;=30,"VENCE EM ATÉ 30 DIAS",IF($E292-TODAY()&lt;=90,"VENCE EM ATÉ 90 DIAS","OK"))))</f>
        <v/>
      </c>
    </row>
    <row r="293" customFormat="false" ht="15" hidden="false" customHeight="false" outlineLevel="0" collapsed="false">
      <c r="A293" s="18"/>
      <c r="B293" s="14"/>
      <c r="C293" s="11" t="str">
        <f aca="false">IF($B293="","",IFERROR(INDEX(Produtos!$B$4:$B$203,MATCH($B293,Produtos!$A$4:$A$203,0)),"código não cadastrado"))</f>
        <v/>
      </c>
      <c r="D293" s="14"/>
      <c r="E293" s="18"/>
      <c r="F293" s="14"/>
      <c r="G293" s="15"/>
      <c r="H293" s="13" t="str">
        <f aca="false">IF($F293="","",$F293*$G293)</f>
        <v/>
      </c>
      <c r="I293" s="14"/>
      <c r="J293" s="17" t="str">
        <f aca="true">IF($E293="","",$E293-TODAY())</f>
        <v/>
      </c>
      <c r="K293" s="11" t="str">
        <f aca="true">IF($E293="","",IF($E293&lt;TODAY(),"VENCIDO",IF($E293-TODAY()&lt;=30,"VENCE EM ATÉ 30 DIAS",IF($E293-TODAY()&lt;=90,"VENCE EM ATÉ 90 DIAS","OK"))))</f>
        <v/>
      </c>
    </row>
    <row r="294" customFormat="false" ht="15" hidden="false" customHeight="false" outlineLevel="0" collapsed="false">
      <c r="A294" s="18"/>
      <c r="B294" s="14"/>
      <c r="C294" s="11" t="str">
        <f aca="false">IF($B294="","",IFERROR(INDEX(Produtos!$B$4:$B$203,MATCH($B294,Produtos!$A$4:$A$203,0)),"código não cadastrado"))</f>
        <v/>
      </c>
      <c r="D294" s="14"/>
      <c r="E294" s="18"/>
      <c r="F294" s="14"/>
      <c r="G294" s="15"/>
      <c r="H294" s="13" t="str">
        <f aca="false">IF($F294="","",$F294*$G294)</f>
        <v/>
      </c>
      <c r="I294" s="14"/>
      <c r="J294" s="17" t="str">
        <f aca="true">IF($E294="","",$E294-TODAY())</f>
        <v/>
      </c>
      <c r="K294" s="11" t="str">
        <f aca="true">IF($E294="","",IF($E294&lt;TODAY(),"VENCIDO",IF($E294-TODAY()&lt;=30,"VENCE EM ATÉ 30 DIAS",IF($E294-TODAY()&lt;=90,"VENCE EM ATÉ 90 DIAS","OK"))))</f>
        <v/>
      </c>
    </row>
    <row r="295" customFormat="false" ht="15" hidden="false" customHeight="false" outlineLevel="0" collapsed="false">
      <c r="A295" s="18"/>
      <c r="B295" s="14"/>
      <c r="C295" s="11" t="str">
        <f aca="false">IF($B295="","",IFERROR(INDEX(Produtos!$B$4:$B$203,MATCH($B295,Produtos!$A$4:$A$203,0)),"código não cadastrado"))</f>
        <v/>
      </c>
      <c r="D295" s="14"/>
      <c r="E295" s="18"/>
      <c r="F295" s="14"/>
      <c r="G295" s="15"/>
      <c r="H295" s="13" t="str">
        <f aca="false">IF($F295="","",$F295*$G295)</f>
        <v/>
      </c>
      <c r="I295" s="14"/>
      <c r="J295" s="17" t="str">
        <f aca="true">IF($E295="","",$E295-TODAY())</f>
        <v/>
      </c>
      <c r="K295" s="11" t="str">
        <f aca="true">IF($E295="","",IF($E295&lt;TODAY(),"VENCIDO",IF($E295-TODAY()&lt;=30,"VENCE EM ATÉ 30 DIAS",IF($E295-TODAY()&lt;=90,"VENCE EM ATÉ 90 DIAS","OK"))))</f>
        <v/>
      </c>
    </row>
    <row r="296" customFormat="false" ht="15" hidden="false" customHeight="false" outlineLevel="0" collapsed="false">
      <c r="A296" s="18"/>
      <c r="B296" s="14"/>
      <c r="C296" s="11" t="str">
        <f aca="false">IF($B296="","",IFERROR(INDEX(Produtos!$B$4:$B$203,MATCH($B296,Produtos!$A$4:$A$203,0)),"código não cadastrado"))</f>
        <v/>
      </c>
      <c r="D296" s="14"/>
      <c r="E296" s="18"/>
      <c r="F296" s="14"/>
      <c r="G296" s="15"/>
      <c r="H296" s="13" t="str">
        <f aca="false">IF($F296="","",$F296*$G296)</f>
        <v/>
      </c>
      <c r="I296" s="14"/>
      <c r="J296" s="17" t="str">
        <f aca="true">IF($E296="","",$E296-TODAY())</f>
        <v/>
      </c>
      <c r="K296" s="11" t="str">
        <f aca="true">IF($E296="","",IF($E296&lt;TODAY(),"VENCIDO",IF($E296-TODAY()&lt;=30,"VENCE EM ATÉ 30 DIAS",IF($E296-TODAY()&lt;=90,"VENCE EM ATÉ 90 DIAS","OK"))))</f>
        <v/>
      </c>
    </row>
    <row r="297" customFormat="false" ht="15" hidden="false" customHeight="false" outlineLevel="0" collapsed="false">
      <c r="A297" s="18"/>
      <c r="B297" s="14"/>
      <c r="C297" s="11" t="str">
        <f aca="false">IF($B297="","",IFERROR(INDEX(Produtos!$B$4:$B$203,MATCH($B297,Produtos!$A$4:$A$203,0)),"código não cadastrado"))</f>
        <v/>
      </c>
      <c r="D297" s="14"/>
      <c r="E297" s="18"/>
      <c r="F297" s="14"/>
      <c r="G297" s="15"/>
      <c r="H297" s="13" t="str">
        <f aca="false">IF($F297="","",$F297*$G297)</f>
        <v/>
      </c>
      <c r="I297" s="14"/>
      <c r="J297" s="17" t="str">
        <f aca="true">IF($E297="","",$E297-TODAY())</f>
        <v/>
      </c>
      <c r="K297" s="11" t="str">
        <f aca="true">IF($E297="","",IF($E297&lt;TODAY(),"VENCIDO",IF($E297-TODAY()&lt;=30,"VENCE EM ATÉ 30 DIAS",IF($E297-TODAY()&lt;=90,"VENCE EM ATÉ 90 DIAS","OK"))))</f>
        <v/>
      </c>
    </row>
    <row r="298" customFormat="false" ht="15" hidden="false" customHeight="false" outlineLevel="0" collapsed="false">
      <c r="A298" s="18"/>
      <c r="B298" s="14"/>
      <c r="C298" s="11" t="str">
        <f aca="false">IF($B298="","",IFERROR(INDEX(Produtos!$B$4:$B$203,MATCH($B298,Produtos!$A$4:$A$203,0)),"código não cadastrado"))</f>
        <v/>
      </c>
      <c r="D298" s="14"/>
      <c r="E298" s="18"/>
      <c r="F298" s="14"/>
      <c r="G298" s="15"/>
      <c r="H298" s="13" t="str">
        <f aca="false">IF($F298="","",$F298*$G298)</f>
        <v/>
      </c>
      <c r="I298" s="14"/>
      <c r="J298" s="17" t="str">
        <f aca="true">IF($E298="","",$E298-TODAY())</f>
        <v/>
      </c>
      <c r="K298" s="11" t="str">
        <f aca="true">IF($E298="","",IF($E298&lt;TODAY(),"VENCIDO",IF($E298-TODAY()&lt;=30,"VENCE EM ATÉ 30 DIAS",IF($E298-TODAY()&lt;=90,"VENCE EM ATÉ 90 DIAS","OK"))))</f>
        <v/>
      </c>
    </row>
    <row r="299" customFormat="false" ht="15" hidden="false" customHeight="false" outlineLevel="0" collapsed="false">
      <c r="A299" s="18"/>
      <c r="B299" s="14"/>
      <c r="C299" s="11" t="str">
        <f aca="false">IF($B299="","",IFERROR(INDEX(Produtos!$B$4:$B$203,MATCH($B299,Produtos!$A$4:$A$203,0)),"código não cadastrado"))</f>
        <v/>
      </c>
      <c r="D299" s="14"/>
      <c r="E299" s="18"/>
      <c r="F299" s="14"/>
      <c r="G299" s="15"/>
      <c r="H299" s="13" t="str">
        <f aca="false">IF($F299="","",$F299*$G299)</f>
        <v/>
      </c>
      <c r="I299" s="14"/>
      <c r="J299" s="17" t="str">
        <f aca="true">IF($E299="","",$E299-TODAY())</f>
        <v/>
      </c>
      <c r="K299" s="11" t="str">
        <f aca="true">IF($E299="","",IF($E299&lt;TODAY(),"VENCIDO",IF($E299-TODAY()&lt;=30,"VENCE EM ATÉ 30 DIAS",IF($E299-TODAY()&lt;=90,"VENCE EM ATÉ 90 DIAS","OK"))))</f>
        <v/>
      </c>
    </row>
    <row r="300" customFormat="false" ht="15" hidden="false" customHeight="false" outlineLevel="0" collapsed="false">
      <c r="A300" s="18"/>
      <c r="B300" s="14"/>
      <c r="C300" s="11" t="str">
        <f aca="false">IF($B300="","",IFERROR(INDEX(Produtos!$B$4:$B$203,MATCH($B300,Produtos!$A$4:$A$203,0)),"código não cadastrado"))</f>
        <v/>
      </c>
      <c r="D300" s="14"/>
      <c r="E300" s="18"/>
      <c r="F300" s="14"/>
      <c r="G300" s="15"/>
      <c r="H300" s="13" t="str">
        <f aca="false">IF($F300="","",$F300*$G300)</f>
        <v/>
      </c>
      <c r="I300" s="14"/>
      <c r="J300" s="17" t="str">
        <f aca="true">IF($E300="","",$E300-TODAY())</f>
        <v/>
      </c>
      <c r="K300" s="11" t="str">
        <f aca="true">IF($E300="","",IF($E300&lt;TODAY(),"VENCIDO",IF($E300-TODAY()&lt;=30,"VENCE EM ATÉ 30 DIAS",IF($E300-TODAY()&lt;=90,"VENCE EM ATÉ 90 DIAS","OK"))))</f>
        <v/>
      </c>
    </row>
    <row r="301" customFormat="false" ht="15" hidden="false" customHeight="false" outlineLevel="0" collapsed="false">
      <c r="A301" s="18"/>
      <c r="B301" s="14"/>
      <c r="C301" s="11" t="str">
        <f aca="false">IF($B301="","",IFERROR(INDEX(Produtos!$B$4:$B$203,MATCH($B301,Produtos!$A$4:$A$203,0)),"código não cadastrado"))</f>
        <v/>
      </c>
      <c r="D301" s="14"/>
      <c r="E301" s="18"/>
      <c r="F301" s="14"/>
      <c r="G301" s="15"/>
      <c r="H301" s="13" t="str">
        <f aca="false">IF($F301="","",$F301*$G301)</f>
        <v/>
      </c>
      <c r="I301" s="14"/>
      <c r="J301" s="17" t="str">
        <f aca="true">IF($E301="","",$E301-TODAY())</f>
        <v/>
      </c>
      <c r="K301" s="11" t="str">
        <f aca="true">IF($E301="","",IF($E301&lt;TODAY(),"VENCIDO",IF($E301-TODAY()&lt;=30,"VENCE EM ATÉ 30 DIAS",IF($E301-TODAY()&lt;=90,"VENCE EM ATÉ 90 DIAS","OK"))))</f>
        <v/>
      </c>
    </row>
    <row r="302" customFormat="false" ht="15" hidden="false" customHeight="false" outlineLevel="0" collapsed="false">
      <c r="A302" s="18"/>
      <c r="B302" s="14"/>
      <c r="C302" s="11" t="str">
        <f aca="false">IF($B302="","",IFERROR(INDEX(Produtos!$B$4:$B$203,MATCH($B302,Produtos!$A$4:$A$203,0)),"código não cadastrado"))</f>
        <v/>
      </c>
      <c r="D302" s="14"/>
      <c r="E302" s="18"/>
      <c r="F302" s="14"/>
      <c r="G302" s="15"/>
      <c r="H302" s="13" t="str">
        <f aca="false">IF($F302="","",$F302*$G302)</f>
        <v/>
      </c>
      <c r="I302" s="14"/>
      <c r="J302" s="17" t="str">
        <f aca="true">IF($E302="","",$E302-TODAY())</f>
        <v/>
      </c>
      <c r="K302" s="11" t="str">
        <f aca="true">IF($E302="","",IF($E302&lt;TODAY(),"VENCIDO",IF($E302-TODAY()&lt;=30,"VENCE EM ATÉ 30 DIAS",IF($E302-TODAY()&lt;=90,"VENCE EM ATÉ 90 DIAS","OK"))))</f>
        <v/>
      </c>
    </row>
    <row r="303" customFormat="false" ht="15" hidden="false" customHeight="false" outlineLevel="0" collapsed="false">
      <c r="A303" s="18"/>
      <c r="B303" s="14"/>
      <c r="C303" s="11" t="str">
        <f aca="false">IF($B303="","",IFERROR(INDEX(Produtos!$B$4:$B$203,MATCH($B303,Produtos!$A$4:$A$203,0)),"código não cadastrado"))</f>
        <v/>
      </c>
      <c r="D303" s="14"/>
      <c r="E303" s="18"/>
      <c r="F303" s="14"/>
      <c r="G303" s="15"/>
      <c r="H303" s="13" t="str">
        <f aca="false">IF($F303="","",$F303*$G303)</f>
        <v/>
      </c>
      <c r="I303" s="14"/>
      <c r="J303" s="17" t="str">
        <f aca="true">IF($E303="","",$E303-TODAY())</f>
        <v/>
      </c>
      <c r="K303" s="11" t="str">
        <f aca="true">IF($E303="","",IF($E303&lt;TODAY(),"VENCIDO",IF($E303-TODAY()&lt;=30,"VENCE EM ATÉ 30 DIAS",IF($E303-TODAY()&lt;=90,"VENCE EM ATÉ 90 DIAS","OK"))))</f>
        <v/>
      </c>
    </row>
  </sheetData>
  <mergeCells count="2">
    <mergeCell ref="A1:K1"/>
    <mergeCell ref="A2:K2"/>
  </mergeCells>
  <conditionalFormatting sqref="K4:K303">
    <cfRule type="cellIs" priority="2" operator="equal" aboveAverage="0" equalAverage="0" bottom="0" percent="0" rank="0" text="" dxfId="0">
      <formula>"VENCIDO"</formula>
    </cfRule>
    <cfRule type="cellIs" priority="3" operator="equal" aboveAverage="0" equalAverage="0" bottom="0" percent="0" rank="0" text="" dxfId="2">
      <formula>"VENCE EM ATÉ 30 DIAS"</formula>
    </cfRule>
    <cfRule type="cellIs" priority="4" operator="equal" aboveAverage="0" equalAverage="0" bottom="0" percent="0" rank="0" text="" dxfId="1">
      <formula>"OK"</formula>
    </cfRule>
  </conditionalFormatting>
  <dataValidations count="1">
    <dataValidation allowBlank="true" errorStyle="stop" operator="between" showDropDown="false" showErrorMessage="false" showInputMessage="false" sqref="B4:B303" type="list">
      <formula1>Produtos!$A$4:$A$203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G3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0"/>
    <col collapsed="false" customWidth="true" hidden="false" outlineLevel="0" max="3" min="3" style="0" width="32"/>
    <col collapsed="false" customWidth="true" hidden="false" outlineLevel="0" max="4" min="4" style="0" width="12"/>
    <col collapsed="false" customWidth="true" hidden="false" outlineLevel="0" max="5" min="5" style="0" width="22"/>
    <col collapsed="false" customWidth="true" hidden="false" outlineLevel="0" max="6" min="6" style="0" width="28"/>
    <col collapsed="false" customWidth="true" hidden="false" outlineLevel="0" max="7" min="7" style="0" width="18"/>
  </cols>
  <sheetData>
    <row r="1" customFormat="false" ht="27.75" hidden="false" customHeight="true" outlineLevel="0" collapsed="false">
      <c r="A1" s="1" t="s">
        <v>86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87</v>
      </c>
      <c r="B2" s="2"/>
      <c r="C2" s="2"/>
      <c r="D2" s="2"/>
      <c r="E2" s="2"/>
      <c r="F2" s="2"/>
      <c r="G2" s="2"/>
    </row>
    <row r="3" customFormat="false" ht="30" hidden="false" customHeight="true" outlineLevel="0" collapsed="false">
      <c r="A3" s="8" t="s">
        <v>66</v>
      </c>
      <c r="B3" s="8" t="s">
        <v>24</v>
      </c>
      <c r="C3" s="8" t="s">
        <v>67</v>
      </c>
      <c r="D3" s="8" t="s">
        <v>70</v>
      </c>
      <c r="E3" s="8" t="s">
        <v>88</v>
      </c>
      <c r="F3" s="8" t="s">
        <v>89</v>
      </c>
      <c r="G3" s="8" t="s">
        <v>90</v>
      </c>
    </row>
    <row r="4" customFormat="false" ht="15" hidden="false" customHeight="false" outlineLevel="0" collapsed="false">
      <c r="A4" s="16" t="n">
        <v>46203</v>
      </c>
      <c r="B4" s="9" t="s">
        <v>34</v>
      </c>
      <c r="C4" s="11" t="str">
        <f aca="false">IF($B4="","",IFERROR(INDEX(Produtos!$B$4:$B$203,MATCH($B4,Produtos!$A$4:$A$203,0)),"código não cadastrado"))</f>
        <v>Toxina botulínica 100U</v>
      </c>
      <c r="D4" s="9" t="n">
        <v>1</v>
      </c>
      <c r="E4" s="9" t="s">
        <v>91</v>
      </c>
      <c r="F4" s="9" t="s">
        <v>92</v>
      </c>
      <c r="G4" s="9" t="s">
        <v>93</v>
      </c>
    </row>
    <row r="5" customFormat="false" ht="15" hidden="false" customHeight="false" outlineLevel="0" collapsed="false">
      <c r="A5" s="16" t="n">
        <v>46206</v>
      </c>
      <c r="B5" s="9" t="s">
        <v>39</v>
      </c>
      <c r="C5" s="11" t="str">
        <f aca="false">IF($B5="","",IFERROR(INDEX(Produtos!$B$4:$B$203,MATCH($B5,Produtos!$A$4:$A$203,0)),"código não cadastrado"))</f>
        <v>Ácido hialurônico 1 ml</v>
      </c>
      <c r="D5" s="9" t="n">
        <v>2</v>
      </c>
      <c r="E5" s="9" t="s">
        <v>91</v>
      </c>
      <c r="F5" s="9" t="s">
        <v>94</v>
      </c>
      <c r="G5" s="9" t="s">
        <v>93</v>
      </c>
    </row>
    <row r="6" customFormat="false" ht="15" hidden="false" customHeight="false" outlineLevel="0" collapsed="false">
      <c r="A6" s="16" t="n">
        <v>46208</v>
      </c>
      <c r="B6" s="9" t="s">
        <v>51</v>
      </c>
      <c r="C6" s="11" t="str">
        <f aca="false">IF($B6="","",IFERROR(INDEX(Produtos!$B$4:$B$203,MATCH($B6,Produtos!$A$4:$A$203,0)),"código não cadastrado"))</f>
        <v>Luva nitrílica M (cx 100)</v>
      </c>
      <c r="D6" s="9" t="n">
        <v>2</v>
      </c>
      <c r="E6" s="9" t="s">
        <v>91</v>
      </c>
      <c r="F6" s="9" t="s">
        <v>95</v>
      </c>
      <c r="G6" s="9" t="s">
        <v>96</v>
      </c>
    </row>
    <row r="7" customFormat="false" ht="15" hidden="false" customHeight="false" outlineLevel="0" collapsed="false">
      <c r="A7" s="16" t="n">
        <v>46209</v>
      </c>
      <c r="B7" s="9" t="s">
        <v>46</v>
      </c>
      <c r="C7" s="11" t="str">
        <f aca="false">IF($B7="","",IFERROR(INDEX(Produtos!$B$4:$B$203,MATCH($B7,Produtos!$A$4:$A$203,0)),"código não cadastrado"))</f>
        <v>Pomada anestésica 30 g</v>
      </c>
      <c r="D7" s="9" t="n">
        <v>5</v>
      </c>
      <c r="E7" s="9" t="s">
        <v>97</v>
      </c>
      <c r="F7" s="9" t="s">
        <v>98</v>
      </c>
      <c r="G7" s="9" t="s">
        <v>96</v>
      </c>
    </row>
    <row r="8" customFormat="false" ht="15" hidden="false" customHeight="false" outlineLevel="0" collapsed="false">
      <c r="A8" s="16" t="n">
        <v>46213</v>
      </c>
      <c r="B8" s="9" t="s">
        <v>56</v>
      </c>
      <c r="C8" s="11" t="str">
        <f aca="false">IF($B8="","",IFERROR(INDEX(Produtos!$B$4:$B$203,MATCH($B8,Produtos!$A$4:$A$203,0)),"código não cadastrado"))</f>
        <v>Agulha 30G (cx 100)</v>
      </c>
      <c r="D8" s="9" t="n">
        <v>1</v>
      </c>
      <c r="E8" s="9" t="s">
        <v>91</v>
      </c>
      <c r="F8" s="9" t="s">
        <v>95</v>
      </c>
      <c r="G8" s="9" t="s">
        <v>96</v>
      </c>
    </row>
    <row r="9" customFormat="false" ht="15" hidden="false" customHeight="false" outlineLevel="0" collapsed="false">
      <c r="A9" s="18"/>
      <c r="B9" s="14"/>
      <c r="C9" s="11" t="str">
        <f aca="false">IF($B9="","",IFERROR(INDEX(Produtos!$B$4:$B$203,MATCH($B9,Produtos!$A$4:$A$203,0)),"código não cadastrado"))</f>
        <v/>
      </c>
      <c r="D9" s="14"/>
      <c r="E9" s="14"/>
      <c r="F9" s="14"/>
      <c r="G9" s="14"/>
    </row>
    <row r="10" customFormat="false" ht="15" hidden="false" customHeight="false" outlineLevel="0" collapsed="false">
      <c r="A10" s="18"/>
      <c r="B10" s="14"/>
      <c r="C10" s="11" t="str">
        <f aca="false">IF($B10="","",IFERROR(INDEX(Produtos!$B$4:$B$203,MATCH($B10,Produtos!$A$4:$A$203,0)),"código não cadastrado"))</f>
        <v/>
      </c>
      <c r="D10" s="14"/>
      <c r="E10" s="14"/>
      <c r="F10" s="14"/>
      <c r="G10" s="14"/>
    </row>
    <row r="11" customFormat="false" ht="15" hidden="false" customHeight="false" outlineLevel="0" collapsed="false">
      <c r="A11" s="18"/>
      <c r="B11" s="14"/>
      <c r="C11" s="11" t="str">
        <f aca="false">IF($B11="","",IFERROR(INDEX(Produtos!$B$4:$B$203,MATCH($B11,Produtos!$A$4:$A$203,0)),"código não cadastrado"))</f>
        <v/>
      </c>
      <c r="D11" s="14"/>
      <c r="E11" s="14"/>
      <c r="F11" s="14"/>
      <c r="G11" s="14"/>
    </row>
    <row r="12" customFormat="false" ht="15" hidden="false" customHeight="false" outlineLevel="0" collapsed="false">
      <c r="A12" s="18"/>
      <c r="B12" s="14"/>
      <c r="C12" s="11" t="str">
        <f aca="false">IF($B12="","",IFERROR(INDEX(Produtos!$B$4:$B$203,MATCH($B12,Produtos!$A$4:$A$203,0)),"código não cadastrado"))</f>
        <v/>
      </c>
      <c r="D12" s="14"/>
      <c r="E12" s="14"/>
      <c r="F12" s="14"/>
      <c r="G12" s="14"/>
    </row>
    <row r="13" customFormat="false" ht="15" hidden="false" customHeight="false" outlineLevel="0" collapsed="false">
      <c r="A13" s="18"/>
      <c r="B13" s="14"/>
      <c r="C13" s="11" t="str">
        <f aca="false">IF($B13="","",IFERROR(INDEX(Produtos!$B$4:$B$203,MATCH($B13,Produtos!$A$4:$A$203,0)),"código não cadastrado"))</f>
        <v/>
      </c>
      <c r="D13" s="14"/>
      <c r="E13" s="14"/>
      <c r="F13" s="14"/>
      <c r="G13" s="14"/>
    </row>
    <row r="14" customFormat="false" ht="15" hidden="false" customHeight="false" outlineLevel="0" collapsed="false">
      <c r="A14" s="18"/>
      <c r="B14" s="14"/>
      <c r="C14" s="11" t="str">
        <f aca="false">IF($B14="","",IFERROR(INDEX(Produtos!$B$4:$B$203,MATCH($B14,Produtos!$A$4:$A$203,0)),"código não cadastrado"))</f>
        <v/>
      </c>
      <c r="D14" s="14"/>
      <c r="E14" s="14"/>
      <c r="F14" s="14"/>
      <c r="G14" s="14"/>
    </row>
    <row r="15" customFormat="false" ht="15" hidden="false" customHeight="false" outlineLevel="0" collapsed="false">
      <c r="A15" s="18"/>
      <c r="B15" s="14"/>
      <c r="C15" s="11" t="str">
        <f aca="false">IF($B15="","",IFERROR(INDEX(Produtos!$B$4:$B$203,MATCH($B15,Produtos!$A$4:$A$203,0)),"código não cadastrado"))</f>
        <v/>
      </c>
      <c r="D15" s="14"/>
      <c r="E15" s="14"/>
      <c r="F15" s="14"/>
      <c r="G15" s="14"/>
    </row>
    <row r="16" customFormat="false" ht="15" hidden="false" customHeight="false" outlineLevel="0" collapsed="false">
      <c r="A16" s="18"/>
      <c r="B16" s="14"/>
      <c r="C16" s="11" t="str">
        <f aca="false">IF($B16="","",IFERROR(INDEX(Produtos!$B$4:$B$203,MATCH($B16,Produtos!$A$4:$A$203,0)),"código não cadastrado"))</f>
        <v/>
      </c>
      <c r="D16" s="14"/>
      <c r="E16" s="14"/>
      <c r="F16" s="14"/>
      <c r="G16" s="14"/>
    </row>
    <row r="17" customFormat="false" ht="15" hidden="false" customHeight="false" outlineLevel="0" collapsed="false">
      <c r="A17" s="18"/>
      <c r="B17" s="14"/>
      <c r="C17" s="11" t="str">
        <f aca="false">IF($B17="","",IFERROR(INDEX(Produtos!$B$4:$B$203,MATCH($B17,Produtos!$A$4:$A$203,0)),"código não cadastrado"))</f>
        <v/>
      </c>
      <c r="D17" s="14"/>
      <c r="E17" s="14"/>
      <c r="F17" s="14"/>
      <c r="G17" s="14"/>
    </row>
    <row r="18" customFormat="false" ht="15" hidden="false" customHeight="false" outlineLevel="0" collapsed="false">
      <c r="A18" s="18"/>
      <c r="B18" s="14"/>
      <c r="C18" s="11" t="str">
        <f aca="false">IF($B18="","",IFERROR(INDEX(Produtos!$B$4:$B$203,MATCH($B18,Produtos!$A$4:$A$203,0)),"código não cadastrado"))</f>
        <v/>
      </c>
      <c r="D18" s="14"/>
      <c r="E18" s="14"/>
      <c r="F18" s="14"/>
      <c r="G18" s="14"/>
    </row>
    <row r="19" customFormat="false" ht="15" hidden="false" customHeight="false" outlineLevel="0" collapsed="false">
      <c r="A19" s="18"/>
      <c r="B19" s="14"/>
      <c r="C19" s="11" t="str">
        <f aca="false">IF($B19="","",IFERROR(INDEX(Produtos!$B$4:$B$203,MATCH($B19,Produtos!$A$4:$A$203,0)),"código não cadastrado"))</f>
        <v/>
      </c>
      <c r="D19" s="14"/>
      <c r="E19" s="14"/>
      <c r="F19" s="14"/>
      <c r="G19" s="14"/>
    </row>
    <row r="20" customFormat="false" ht="15" hidden="false" customHeight="false" outlineLevel="0" collapsed="false">
      <c r="A20" s="18"/>
      <c r="B20" s="14"/>
      <c r="C20" s="11" t="str">
        <f aca="false">IF($B20="","",IFERROR(INDEX(Produtos!$B$4:$B$203,MATCH($B20,Produtos!$A$4:$A$203,0)),"código não cadastrado"))</f>
        <v/>
      </c>
      <c r="D20" s="14"/>
      <c r="E20" s="14"/>
      <c r="F20" s="14"/>
      <c r="G20" s="14"/>
    </row>
    <row r="21" customFormat="false" ht="15" hidden="false" customHeight="false" outlineLevel="0" collapsed="false">
      <c r="A21" s="18"/>
      <c r="B21" s="14"/>
      <c r="C21" s="11" t="str">
        <f aca="false">IF($B21="","",IFERROR(INDEX(Produtos!$B$4:$B$203,MATCH($B21,Produtos!$A$4:$A$203,0)),"código não cadastrado"))</f>
        <v/>
      </c>
      <c r="D21" s="14"/>
      <c r="E21" s="14"/>
      <c r="F21" s="14"/>
      <c r="G21" s="14"/>
    </row>
    <row r="22" customFormat="false" ht="15" hidden="false" customHeight="false" outlineLevel="0" collapsed="false">
      <c r="A22" s="18"/>
      <c r="B22" s="14"/>
      <c r="C22" s="11" t="str">
        <f aca="false">IF($B22="","",IFERROR(INDEX(Produtos!$B$4:$B$203,MATCH($B22,Produtos!$A$4:$A$203,0)),"código não cadastrado"))</f>
        <v/>
      </c>
      <c r="D22" s="14"/>
      <c r="E22" s="14"/>
      <c r="F22" s="14"/>
      <c r="G22" s="14"/>
    </row>
    <row r="23" customFormat="false" ht="15" hidden="false" customHeight="false" outlineLevel="0" collapsed="false">
      <c r="A23" s="18"/>
      <c r="B23" s="14"/>
      <c r="C23" s="11" t="str">
        <f aca="false">IF($B23="","",IFERROR(INDEX(Produtos!$B$4:$B$203,MATCH($B23,Produtos!$A$4:$A$203,0)),"código não cadastrado"))</f>
        <v/>
      </c>
      <c r="D23" s="14"/>
      <c r="E23" s="14"/>
      <c r="F23" s="14"/>
      <c r="G23" s="14"/>
    </row>
    <row r="24" customFormat="false" ht="15" hidden="false" customHeight="false" outlineLevel="0" collapsed="false">
      <c r="A24" s="18"/>
      <c r="B24" s="14"/>
      <c r="C24" s="11" t="str">
        <f aca="false">IF($B24="","",IFERROR(INDEX(Produtos!$B$4:$B$203,MATCH($B24,Produtos!$A$4:$A$203,0)),"código não cadastrado"))</f>
        <v/>
      </c>
      <c r="D24" s="14"/>
      <c r="E24" s="14"/>
      <c r="F24" s="14"/>
      <c r="G24" s="14"/>
    </row>
    <row r="25" customFormat="false" ht="15" hidden="false" customHeight="false" outlineLevel="0" collapsed="false">
      <c r="A25" s="18"/>
      <c r="B25" s="14"/>
      <c r="C25" s="11" t="str">
        <f aca="false">IF($B25="","",IFERROR(INDEX(Produtos!$B$4:$B$203,MATCH($B25,Produtos!$A$4:$A$203,0)),"código não cadastrado"))</f>
        <v/>
      </c>
      <c r="D25" s="14"/>
      <c r="E25" s="14"/>
      <c r="F25" s="14"/>
      <c r="G25" s="14"/>
    </row>
    <row r="26" customFormat="false" ht="15" hidden="false" customHeight="false" outlineLevel="0" collapsed="false">
      <c r="A26" s="18"/>
      <c r="B26" s="14"/>
      <c r="C26" s="11" t="str">
        <f aca="false">IF($B26="","",IFERROR(INDEX(Produtos!$B$4:$B$203,MATCH($B26,Produtos!$A$4:$A$203,0)),"código não cadastrado"))</f>
        <v/>
      </c>
      <c r="D26" s="14"/>
      <c r="E26" s="14"/>
      <c r="F26" s="14"/>
      <c r="G26" s="14"/>
    </row>
    <row r="27" customFormat="false" ht="15" hidden="false" customHeight="false" outlineLevel="0" collapsed="false">
      <c r="A27" s="18"/>
      <c r="B27" s="14"/>
      <c r="C27" s="11" t="str">
        <f aca="false">IF($B27="","",IFERROR(INDEX(Produtos!$B$4:$B$203,MATCH($B27,Produtos!$A$4:$A$203,0)),"código não cadastrado"))</f>
        <v/>
      </c>
      <c r="D27" s="14"/>
      <c r="E27" s="14"/>
      <c r="F27" s="14"/>
      <c r="G27" s="14"/>
    </row>
    <row r="28" customFormat="false" ht="15" hidden="false" customHeight="false" outlineLevel="0" collapsed="false">
      <c r="A28" s="18"/>
      <c r="B28" s="14"/>
      <c r="C28" s="11" t="str">
        <f aca="false">IF($B28="","",IFERROR(INDEX(Produtos!$B$4:$B$203,MATCH($B28,Produtos!$A$4:$A$203,0)),"código não cadastrado"))</f>
        <v/>
      </c>
      <c r="D28" s="14"/>
      <c r="E28" s="14"/>
      <c r="F28" s="14"/>
      <c r="G28" s="14"/>
    </row>
    <row r="29" customFormat="false" ht="15" hidden="false" customHeight="false" outlineLevel="0" collapsed="false">
      <c r="A29" s="18"/>
      <c r="B29" s="14"/>
      <c r="C29" s="11" t="str">
        <f aca="false">IF($B29="","",IFERROR(INDEX(Produtos!$B$4:$B$203,MATCH($B29,Produtos!$A$4:$A$203,0)),"código não cadastrado"))</f>
        <v/>
      </c>
      <c r="D29" s="14"/>
      <c r="E29" s="14"/>
      <c r="F29" s="14"/>
      <c r="G29" s="14"/>
    </row>
    <row r="30" customFormat="false" ht="15" hidden="false" customHeight="false" outlineLevel="0" collapsed="false">
      <c r="A30" s="18"/>
      <c r="B30" s="14"/>
      <c r="C30" s="11" t="str">
        <f aca="false">IF($B30="","",IFERROR(INDEX(Produtos!$B$4:$B$203,MATCH($B30,Produtos!$A$4:$A$203,0)),"código não cadastrado"))</f>
        <v/>
      </c>
      <c r="D30" s="14"/>
      <c r="E30" s="14"/>
      <c r="F30" s="14"/>
      <c r="G30" s="14"/>
    </row>
    <row r="31" customFormat="false" ht="15" hidden="false" customHeight="false" outlineLevel="0" collapsed="false">
      <c r="A31" s="18"/>
      <c r="B31" s="14"/>
      <c r="C31" s="11" t="str">
        <f aca="false">IF($B31="","",IFERROR(INDEX(Produtos!$B$4:$B$203,MATCH($B31,Produtos!$A$4:$A$203,0)),"código não cadastrado"))</f>
        <v/>
      </c>
      <c r="D31" s="14"/>
      <c r="E31" s="14"/>
      <c r="F31" s="14"/>
      <c r="G31" s="14"/>
    </row>
    <row r="32" customFormat="false" ht="15" hidden="false" customHeight="false" outlineLevel="0" collapsed="false">
      <c r="A32" s="18"/>
      <c r="B32" s="14"/>
      <c r="C32" s="11" t="str">
        <f aca="false">IF($B32="","",IFERROR(INDEX(Produtos!$B$4:$B$203,MATCH($B32,Produtos!$A$4:$A$203,0)),"código não cadastrado"))</f>
        <v/>
      </c>
      <c r="D32" s="14"/>
      <c r="E32" s="14"/>
      <c r="F32" s="14"/>
      <c r="G32" s="14"/>
    </row>
    <row r="33" customFormat="false" ht="15" hidden="false" customHeight="false" outlineLevel="0" collapsed="false">
      <c r="A33" s="18"/>
      <c r="B33" s="14"/>
      <c r="C33" s="11" t="str">
        <f aca="false">IF($B33="","",IFERROR(INDEX(Produtos!$B$4:$B$203,MATCH($B33,Produtos!$A$4:$A$203,0)),"código não cadastrado"))</f>
        <v/>
      </c>
      <c r="D33" s="14"/>
      <c r="E33" s="14"/>
      <c r="F33" s="14"/>
      <c r="G33" s="14"/>
    </row>
    <row r="34" customFormat="false" ht="15" hidden="false" customHeight="false" outlineLevel="0" collapsed="false">
      <c r="A34" s="18"/>
      <c r="B34" s="14"/>
      <c r="C34" s="11" t="str">
        <f aca="false">IF($B34="","",IFERROR(INDEX(Produtos!$B$4:$B$203,MATCH($B34,Produtos!$A$4:$A$203,0)),"código não cadastrado"))</f>
        <v/>
      </c>
      <c r="D34" s="14"/>
      <c r="E34" s="14"/>
      <c r="F34" s="14"/>
      <c r="G34" s="14"/>
    </row>
    <row r="35" customFormat="false" ht="15" hidden="false" customHeight="false" outlineLevel="0" collapsed="false">
      <c r="A35" s="18"/>
      <c r="B35" s="14"/>
      <c r="C35" s="11" t="str">
        <f aca="false">IF($B35="","",IFERROR(INDEX(Produtos!$B$4:$B$203,MATCH($B35,Produtos!$A$4:$A$203,0)),"código não cadastrado"))</f>
        <v/>
      </c>
      <c r="D35" s="14"/>
      <c r="E35" s="14"/>
      <c r="F35" s="14"/>
      <c r="G35" s="14"/>
    </row>
    <row r="36" customFormat="false" ht="15" hidden="false" customHeight="false" outlineLevel="0" collapsed="false">
      <c r="A36" s="18"/>
      <c r="B36" s="14"/>
      <c r="C36" s="11" t="str">
        <f aca="false">IF($B36="","",IFERROR(INDEX(Produtos!$B$4:$B$203,MATCH($B36,Produtos!$A$4:$A$203,0)),"código não cadastrado"))</f>
        <v/>
      </c>
      <c r="D36" s="14"/>
      <c r="E36" s="14"/>
      <c r="F36" s="14"/>
      <c r="G36" s="14"/>
    </row>
    <row r="37" customFormat="false" ht="15" hidden="false" customHeight="false" outlineLevel="0" collapsed="false">
      <c r="A37" s="18"/>
      <c r="B37" s="14"/>
      <c r="C37" s="11" t="str">
        <f aca="false">IF($B37="","",IFERROR(INDEX(Produtos!$B$4:$B$203,MATCH($B37,Produtos!$A$4:$A$203,0)),"código não cadastrado"))</f>
        <v/>
      </c>
      <c r="D37" s="14"/>
      <c r="E37" s="14"/>
      <c r="F37" s="14"/>
      <c r="G37" s="14"/>
    </row>
    <row r="38" customFormat="false" ht="15" hidden="false" customHeight="false" outlineLevel="0" collapsed="false">
      <c r="A38" s="18"/>
      <c r="B38" s="14"/>
      <c r="C38" s="11" t="str">
        <f aca="false">IF($B38="","",IFERROR(INDEX(Produtos!$B$4:$B$203,MATCH($B38,Produtos!$A$4:$A$203,0)),"código não cadastrado"))</f>
        <v/>
      </c>
      <c r="D38" s="14"/>
      <c r="E38" s="14"/>
      <c r="F38" s="14"/>
      <c r="G38" s="14"/>
    </row>
    <row r="39" customFormat="false" ht="15" hidden="false" customHeight="false" outlineLevel="0" collapsed="false">
      <c r="A39" s="18"/>
      <c r="B39" s="14"/>
      <c r="C39" s="11" t="str">
        <f aca="false">IF($B39="","",IFERROR(INDEX(Produtos!$B$4:$B$203,MATCH($B39,Produtos!$A$4:$A$203,0)),"código não cadastrado"))</f>
        <v/>
      </c>
      <c r="D39" s="14"/>
      <c r="E39" s="14"/>
      <c r="F39" s="14"/>
      <c r="G39" s="14"/>
    </row>
    <row r="40" customFormat="false" ht="15" hidden="false" customHeight="false" outlineLevel="0" collapsed="false">
      <c r="A40" s="18"/>
      <c r="B40" s="14"/>
      <c r="C40" s="11" t="str">
        <f aca="false">IF($B40="","",IFERROR(INDEX(Produtos!$B$4:$B$203,MATCH($B40,Produtos!$A$4:$A$203,0)),"código não cadastrado"))</f>
        <v/>
      </c>
      <c r="D40" s="14"/>
      <c r="E40" s="14"/>
      <c r="F40" s="14"/>
      <c r="G40" s="14"/>
    </row>
    <row r="41" customFormat="false" ht="15" hidden="false" customHeight="false" outlineLevel="0" collapsed="false">
      <c r="A41" s="18"/>
      <c r="B41" s="14"/>
      <c r="C41" s="11" t="str">
        <f aca="false">IF($B41="","",IFERROR(INDEX(Produtos!$B$4:$B$203,MATCH($B41,Produtos!$A$4:$A$203,0)),"código não cadastrado"))</f>
        <v/>
      </c>
      <c r="D41" s="14"/>
      <c r="E41" s="14"/>
      <c r="F41" s="14"/>
      <c r="G41" s="14"/>
    </row>
    <row r="42" customFormat="false" ht="15" hidden="false" customHeight="false" outlineLevel="0" collapsed="false">
      <c r="A42" s="18"/>
      <c r="B42" s="14"/>
      <c r="C42" s="11" t="str">
        <f aca="false">IF($B42="","",IFERROR(INDEX(Produtos!$B$4:$B$203,MATCH($B42,Produtos!$A$4:$A$203,0)),"código não cadastrado"))</f>
        <v/>
      </c>
      <c r="D42" s="14"/>
      <c r="E42" s="14"/>
      <c r="F42" s="14"/>
      <c r="G42" s="14"/>
    </row>
    <row r="43" customFormat="false" ht="15" hidden="false" customHeight="false" outlineLevel="0" collapsed="false">
      <c r="A43" s="18"/>
      <c r="B43" s="14"/>
      <c r="C43" s="11" t="str">
        <f aca="false">IF($B43="","",IFERROR(INDEX(Produtos!$B$4:$B$203,MATCH($B43,Produtos!$A$4:$A$203,0)),"código não cadastrado"))</f>
        <v/>
      </c>
      <c r="D43" s="14"/>
      <c r="E43" s="14"/>
      <c r="F43" s="14"/>
      <c r="G43" s="14"/>
    </row>
    <row r="44" customFormat="false" ht="15" hidden="false" customHeight="false" outlineLevel="0" collapsed="false">
      <c r="A44" s="18"/>
      <c r="B44" s="14"/>
      <c r="C44" s="11" t="str">
        <f aca="false">IF($B44="","",IFERROR(INDEX(Produtos!$B$4:$B$203,MATCH($B44,Produtos!$A$4:$A$203,0)),"código não cadastrado"))</f>
        <v/>
      </c>
      <c r="D44" s="14"/>
      <c r="E44" s="14"/>
      <c r="F44" s="14"/>
      <c r="G44" s="14"/>
    </row>
    <row r="45" customFormat="false" ht="15" hidden="false" customHeight="false" outlineLevel="0" collapsed="false">
      <c r="A45" s="18"/>
      <c r="B45" s="14"/>
      <c r="C45" s="11" t="str">
        <f aca="false">IF($B45="","",IFERROR(INDEX(Produtos!$B$4:$B$203,MATCH($B45,Produtos!$A$4:$A$203,0)),"código não cadastrado"))</f>
        <v/>
      </c>
      <c r="D45" s="14"/>
      <c r="E45" s="14"/>
      <c r="F45" s="14"/>
      <c r="G45" s="14"/>
    </row>
    <row r="46" customFormat="false" ht="15" hidden="false" customHeight="false" outlineLevel="0" collapsed="false">
      <c r="A46" s="18"/>
      <c r="B46" s="14"/>
      <c r="C46" s="11" t="str">
        <f aca="false">IF($B46="","",IFERROR(INDEX(Produtos!$B$4:$B$203,MATCH($B46,Produtos!$A$4:$A$203,0)),"código não cadastrado"))</f>
        <v/>
      </c>
      <c r="D46" s="14"/>
      <c r="E46" s="14"/>
      <c r="F46" s="14"/>
      <c r="G46" s="14"/>
    </row>
    <row r="47" customFormat="false" ht="15" hidden="false" customHeight="false" outlineLevel="0" collapsed="false">
      <c r="A47" s="18"/>
      <c r="B47" s="14"/>
      <c r="C47" s="11" t="str">
        <f aca="false">IF($B47="","",IFERROR(INDEX(Produtos!$B$4:$B$203,MATCH($B47,Produtos!$A$4:$A$203,0)),"código não cadastrado"))</f>
        <v/>
      </c>
      <c r="D47" s="14"/>
      <c r="E47" s="14"/>
      <c r="F47" s="14"/>
      <c r="G47" s="14"/>
    </row>
    <row r="48" customFormat="false" ht="15" hidden="false" customHeight="false" outlineLevel="0" collapsed="false">
      <c r="A48" s="18"/>
      <c r="B48" s="14"/>
      <c r="C48" s="11" t="str">
        <f aca="false">IF($B48="","",IFERROR(INDEX(Produtos!$B$4:$B$203,MATCH($B48,Produtos!$A$4:$A$203,0)),"código não cadastrado"))</f>
        <v/>
      </c>
      <c r="D48" s="14"/>
      <c r="E48" s="14"/>
      <c r="F48" s="14"/>
      <c r="G48" s="14"/>
    </row>
    <row r="49" customFormat="false" ht="15" hidden="false" customHeight="false" outlineLevel="0" collapsed="false">
      <c r="A49" s="18"/>
      <c r="B49" s="14"/>
      <c r="C49" s="11" t="str">
        <f aca="false">IF($B49="","",IFERROR(INDEX(Produtos!$B$4:$B$203,MATCH($B49,Produtos!$A$4:$A$203,0)),"código não cadastrado"))</f>
        <v/>
      </c>
      <c r="D49" s="14"/>
      <c r="E49" s="14"/>
      <c r="F49" s="14"/>
      <c r="G49" s="14"/>
    </row>
    <row r="50" customFormat="false" ht="15" hidden="false" customHeight="false" outlineLevel="0" collapsed="false">
      <c r="A50" s="18"/>
      <c r="B50" s="14"/>
      <c r="C50" s="11" t="str">
        <f aca="false">IF($B50="","",IFERROR(INDEX(Produtos!$B$4:$B$203,MATCH($B50,Produtos!$A$4:$A$203,0)),"código não cadastrado"))</f>
        <v/>
      </c>
      <c r="D50" s="14"/>
      <c r="E50" s="14"/>
      <c r="F50" s="14"/>
      <c r="G50" s="14"/>
    </row>
    <row r="51" customFormat="false" ht="15" hidden="false" customHeight="false" outlineLevel="0" collapsed="false">
      <c r="A51" s="18"/>
      <c r="B51" s="14"/>
      <c r="C51" s="11" t="str">
        <f aca="false">IF($B51="","",IFERROR(INDEX(Produtos!$B$4:$B$203,MATCH($B51,Produtos!$A$4:$A$203,0)),"código não cadastrado"))</f>
        <v/>
      </c>
      <c r="D51" s="14"/>
      <c r="E51" s="14"/>
      <c r="F51" s="14"/>
      <c r="G51" s="14"/>
    </row>
    <row r="52" customFormat="false" ht="15" hidden="false" customHeight="false" outlineLevel="0" collapsed="false">
      <c r="A52" s="18"/>
      <c r="B52" s="14"/>
      <c r="C52" s="11" t="str">
        <f aca="false">IF($B52="","",IFERROR(INDEX(Produtos!$B$4:$B$203,MATCH($B52,Produtos!$A$4:$A$203,0)),"código não cadastrado"))</f>
        <v/>
      </c>
      <c r="D52" s="14"/>
      <c r="E52" s="14"/>
      <c r="F52" s="14"/>
      <c r="G52" s="14"/>
    </row>
    <row r="53" customFormat="false" ht="15" hidden="false" customHeight="false" outlineLevel="0" collapsed="false">
      <c r="A53" s="18"/>
      <c r="B53" s="14"/>
      <c r="C53" s="11" t="str">
        <f aca="false">IF($B53="","",IFERROR(INDEX(Produtos!$B$4:$B$203,MATCH($B53,Produtos!$A$4:$A$203,0)),"código não cadastrado"))</f>
        <v/>
      </c>
      <c r="D53" s="14"/>
      <c r="E53" s="14"/>
      <c r="F53" s="14"/>
      <c r="G53" s="14"/>
    </row>
    <row r="54" customFormat="false" ht="15" hidden="false" customHeight="false" outlineLevel="0" collapsed="false">
      <c r="A54" s="18"/>
      <c r="B54" s="14"/>
      <c r="C54" s="11" t="str">
        <f aca="false">IF($B54="","",IFERROR(INDEX(Produtos!$B$4:$B$203,MATCH($B54,Produtos!$A$4:$A$203,0)),"código não cadastrado"))</f>
        <v/>
      </c>
      <c r="D54" s="14"/>
      <c r="E54" s="14"/>
      <c r="F54" s="14"/>
      <c r="G54" s="14"/>
    </row>
    <row r="55" customFormat="false" ht="15" hidden="false" customHeight="false" outlineLevel="0" collapsed="false">
      <c r="A55" s="18"/>
      <c r="B55" s="14"/>
      <c r="C55" s="11" t="str">
        <f aca="false">IF($B55="","",IFERROR(INDEX(Produtos!$B$4:$B$203,MATCH($B55,Produtos!$A$4:$A$203,0)),"código não cadastrado"))</f>
        <v/>
      </c>
      <c r="D55" s="14"/>
      <c r="E55" s="14"/>
      <c r="F55" s="14"/>
      <c r="G55" s="14"/>
    </row>
    <row r="56" customFormat="false" ht="15" hidden="false" customHeight="false" outlineLevel="0" collapsed="false">
      <c r="A56" s="18"/>
      <c r="B56" s="14"/>
      <c r="C56" s="11" t="str">
        <f aca="false">IF($B56="","",IFERROR(INDEX(Produtos!$B$4:$B$203,MATCH($B56,Produtos!$A$4:$A$203,0)),"código não cadastrado"))</f>
        <v/>
      </c>
      <c r="D56" s="14"/>
      <c r="E56" s="14"/>
      <c r="F56" s="14"/>
      <c r="G56" s="14"/>
    </row>
    <row r="57" customFormat="false" ht="15" hidden="false" customHeight="false" outlineLevel="0" collapsed="false">
      <c r="A57" s="18"/>
      <c r="B57" s="14"/>
      <c r="C57" s="11" t="str">
        <f aca="false">IF($B57="","",IFERROR(INDEX(Produtos!$B$4:$B$203,MATCH($B57,Produtos!$A$4:$A$203,0)),"código não cadastrado"))</f>
        <v/>
      </c>
      <c r="D57" s="14"/>
      <c r="E57" s="14"/>
      <c r="F57" s="14"/>
      <c r="G57" s="14"/>
    </row>
    <row r="58" customFormat="false" ht="15" hidden="false" customHeight="false" outlineLevel="0" collapsed="false">
      <c r="A58" s="18"/>
      <c r="B58" s="14"/>
      <c r="C58" s="11" t="str">
        <f aca="false">IF($B58="","",IFERROR(INDEX(Produtos!$B$4:$B$203,MATCH($B58,Produtos!$A$4:$A$203,0)),"código não cadastrado"))</f>
        <v/>
      </c>
      <c r="D58" s="14"/>
      <c r="E58" s="14"/>
      <c r="F58" s="14"/>
      <c r="G58" s="14"/>
    </row>
    <row r="59" customFormat="false" ht="15" hidden="false" customHeight="false" outlineLevel="0" collapsed="false">
      <c r="A59" s="18"/>
      <c r="B59" s="14"/>
      <c r="C59" s="11" t="str">
        <f aca="false">IF($B59="","",IFERROR(INDEX(Produtos!$B$4:$B$203,MATCH($B59,Produtos!$A$4:$A$203,0)),"código não cadastrado"))</f>
        <v/>
      </c>
      <c r="D59" s="14"/>
      <c r="E59" s="14"/>
      <c r="F59" s="14"/>
      <c r="G59" s="14"/>
    </row>
    <row r="60" customFormat="false" ht="15" hidden="false" customHeight="false" outlineLevel="0" collapsed="false">
      <c r="A60" s="18"/>
      <c r="B60" s="14"/>
      <c r="C60" s="11" t="str">
        <f aca="false">IF($B60="","",IFERROR(INDEX(Produtos!$B$4:$B$203,MATCH($B60,Produtos!$A$4:$A$203,0)),"código não cadastrado"))</f>
        <v/>
      </c>
      <c r="D60" s="14"/>
      <c r="E60" s="14"/>
      <c r="F60" s="14"/>
      <c r="G60" s="14"/>
    </row>
    <row r="61" customFormat="false" ht="15" hidden="false" customHeight="false" outlineLevel="0" collapsed="false">
      <c r="A61" s="18"/>
      <c r="B61" s="14"/>
      <c r="C61" s="11" t="str">
        <f aca="false">IF($B61="","",IFERROR(INDEX(Produtos!$B$4:$B$203,MATCH($B61,Produtos!$A$4:$A$203,0)),"código não cadastrado"))</f>
        <v/>
      </c>
      <c r="D61" s="14"/>
      <c r="E61" s="14"/>
      <c r="F61" s="14"/>
      <c r="G61" s="14"/>
    </row>
    <row r="62" customFormat="false" ht="15" hidden="false" customHeight="false" outlineLevel="0" collapsed="false">
      <c r="A62" s="18"/>
      <c r="B62" s="14"/>
      <c r="C62" s="11" t="str">
        <f aca="false">IF($B62="","",IFERROR(INDEX(Produtos!$B$4:$B$203,MATCH($B62,Produtos!$A$4:$A$203,0)),"código não cadastrado"))</f>
        <v/>
      </c>
      <c r="D62" s="14"/>
      <c r="E62" s="14"/>
      <c r="F62" s="14"/>
      <c r="G62" s="14"/>
    </row>
    <row r="63" customFormat="false" ht="15" hidden="false" customHeight="false" outlineLevel="0" collapsed="false">
      <c r="A63" s="18"/>
      <c r="B63" s="14"/>
      <c r="C63" s="11" t="str">
        <f aca="false">IF($B63="","",IFERROR(INDEX(Produtos!$B$4:$B$203,MATCH($B63,Produtos!$A$4:$A$203,0)),"código não cadastrado"))</f>
        <v/>
      </c>
      <c r="D63" s="14"/>
      <c r="E63" s="14"/>
      <c r="F63" s="14"/>
      <c r="G63" s="14"/>
    </row>
    <row r="64" customFormat="false" ht="15" hidden="false" customHeight="false" outlineLevel="0" collapsed="false">
      <c r="A64" s="18"/>
      <c r="B64" s="14"/>
      <c r="C64" s="11" t="str">
        <f aca="false">IF($B64="","",IFERROR(INDEX(Produtos!$B$4:$B$203,MATCH($B64,Produtos!$A$4:$A$203,0)),"código não cadastrado"))</f>
        <v/>
      </c>
      <c r="D64" s="14"/>
      <c r="E64" s="14"/>
      <c r="F64" s="14"/>
      <c r="G64" s="14"/>
    </row>
    <row r="65" customFormat="false" ht="15" hidden="false" customHeight="false" outlineLevel="0" collapsed="false">
      <c r="A65" s="18"/>
      <c r="B65" s="14"/>
      <c r="C65" s="11" t="str">
        <f aca="false">IF($B65="","",IFERROR(INDEX(Produtos!$B$4:$B$203,MATCH($B65,Produtos!$A$4:$A$203,0)),"código não cadastrado"))</f>
        <v/>
      </c>
      <c r="D65" s="14"/>
      <c r="E65" s="14"/>
      <c r="F65" s="14"/>
      <c r="G65" s="14"/>
    </row>
    <row r="66" customFormat="false" ht="15" hidden="false" customHeight="false" outlineLevel="0" collapsed="false">
      <c r="A66" s="18"/>
      <c r="B66" s="14"/>
      <c r="C66" s="11" t="str">
        <f aca="false">IF($B66="","",IFERROR(INDEX(Produtos!$B$4:$B$203,MATCH($B66,Produtos!$A$4:$A$203,0)),"código não cadastrado"))</f>
        <v/>
      </c>
      <c r="D66" s="14"/>
      <c r="E66" s="14"/>
      <c r="F66" s="14"/>
      <c r="G66" s="14"/>
    </row>
    <row r="67" customFormat="false" ht="15" hidden="false" customHeight="false" outlineLevel="0" collapsed="false">
      <c r="A67" s="18"/>
      <c r="B67" s="14"/>
      <c r="C67" s="11" t="str">
        <f aca="false">IF($B67="","",IFERROR(INDEX(Produtos!$B$4:$B$203,MATCH($B67,Produtos!$A$4:$A$203,0)),"código não cadastrado"))</f>
        <v/>
      </c>
      <c r="D67" s="14"/>
      <c r="E67" s="14"/>
      <c r="F67" s="14"/>
      <c r="G67" s="14"/>
    </row>
    <row r="68" customFormat="false" ht="15" hidden="false" customHeight="false" outlineLevel="0" collapsed="false">
      <c r="A68" s="18"/>
      <c r="B68" s="14"/>
      <c r="C68" s="11" t="str">
        <f aca="false">IF($B68="","",IFERROR(INDEX(Produtos!$B$4:$B$203,MATCH($B68,Produtos!$A$4:$A$203,0)),"código não cadastrado"))</f>
        <v/>
      </c>
      <c r="D68" s="14"/>
      <c r="E68" s="14"/>
      <c r="F68" s="14"/>
      <c r="G68" s="14"/>
    </row>
    <row r="69" customFormat="false" ht="15" hidden="false" customHeight="false" outlineLevel="0" collapsed="false">
      <c r="A69" s="18"/>
      <c r="B69" s="14"/>
      <c r="C69" s="11" t="str">
        <f aca="false">IF($B69="","",IFERROR(INDEX(Produtos!$B$4:$B$203,MATCH($B69,Produtos!$A$4:$A$203,0)),"código não cadastrado"))</f>
        <v/>
      </c>
      <c r="D69" s="14"/>
      <c r="E69" s="14"/>
      <c r="F69" s="14"/>
      <c r="G69" s="14"/>
    </row>
    <row r="70" customFormat="false" ht="15" hidden="false" customHeight="false" outlineLevel="0" collapsed="false">
      <c r="A70" s="18"/>
      <c r="B70" s="14"/>
      <c r="C70" s="11" t="str">
        <f aca="false">IF($B70="","",IFERROR(INDEX(Produtos!$B$4:$B$203,MATCH($B70,Produtos!$A$4:$A$203,0)),"código não cadastrado"))</f>
        <v/>
      </c>
      <c r="D70" s="14"/>
      <c r="E70" s="14"/>
      <c r="F70" s="14"/>
      <c r="G70" s="14"/>
    </row>
    <row r="71" customFormat="false" ht="15" hidden="false" customHeight="false" outlineLevel="0" collapsed="false">
      <c r="A71" s="18"/>
      <c r="B71" s="14"/>
      <c r="C71" s="11" t="str">
        <f aca="false">IF($B71="","",IFERROR(INDEX(Produtos!$B$4:$B$203,MATCH($B71,Produtos!$A$4:$A$203,0)),"código não cadastrado"))</f>
        <v/>
      </c>
      <c r="D71" s="14"/>
      <c r="E71" s="14"/>
      <c r="F71" s="14"/>
      <c r="G71" s="14"/>
    </row>
    <row r="72" customFormat="false" ht="15" hidden="false" customHeight="false" outlineLevel="0" collapsed="false">
      <c r="A72" s="18"/>
      <c r="B72" s="14"/>
      <c r="C72" s="11" t="str">
        <f aca="false">IF($B72="","",IFERROR(INDEX(Produtos!$B$4:$B$203,MATCH($B72,Produtos!$A$4:$A$203,0)),"código não cadastrado"))</f>
        <v/>
      </c>
      <c r="D72" s="14"/>
      <c r="E72" s="14"/>
      <c r="F72" s="14"/>
      <c r="G72" s="14"/>
    </row>
    <row r="73" customFormat="false" ht="15" hidden="false" customHeight="false" outlineLevel="0" collapsed="false">
      <c r="A73" s="18"/>
      <c r="B73" s="14"/>
      <c r="C73" s="11" t="str">
        <f aca="false">IF($B73="","",IFERROR(INDEX(Produtos!$B$4:$B$203,MATCH($B73,Produtos!$A$4:$A$203,0)),"código não cadastrado"))</f>
        <v/>
      </c>
      <c r="D73" s="14"/>
      <c r="E73" s="14"/>
      <c r="F73" s="14"/>
      <c r="G73" s="14"/>
    </row>
    <row r="74" customFormat="false" ht="15" hidden="false" customHeight="false" outlineLevel="0" collapsed="false">
      <c r="A74" s="18"/>
      <c r="B74" s="14"/>
      <c r="C74" s="11" t="str">
        <f aca="false">IF($B74="","",IFERROR(INDEX(Produtos!$B$4:$B$203,MATCH($B74,Produtos!$A$4:$A$203,0)),"código não cadastrado"))</f>
        <v/>
      </c>
      <c r="D74" s="14"/>
      <c r="E74" s="14"/>
      <c r="F74" s="14"/>
      <c r="G74" s="14"/>
    </row>
    <row r="75" customFormat="false" ht="15" hidden="false" customHeight="false" outlineLevel="0" collapsed="false">
      <c r="A75" s="18"/>
      <c r="B75" s="14"/>
      <c r="C75" s="11" t="str">
        <f aca="false">IF($B75="","",IFERROR(INDEX(Produtos!$B$4:$B$203,MATCH($B75,Produtos!$A$4:$A$203,0)),"código não cadastrado"))</f>
        <v/>
      </c>
      <c r="D75" s="14"/>
      <c r="E75" s="14"/>
      <c r="F75" s="14"/>
      <c r="G75" s="14"/>
    </row>
    <row r="76" customFormat="false" ht="15" hidden="false" customHeight="false" outlineLevel="0" collapsed="false">
      <c r="A76" s="18"/>
      <c r="B76" s="14"/>
      <c r="C76" s="11" t="str">
        <f aca="false">IF($B76="","",IFERROR(INDEX(Produtos!$B$4:$B$203,MATCH($B76,Produtos!$A$4:$A$203,0)),"código não cadastrado"))</f>
        <v/>
      </c>
      <c r="D76" s="14"/>
      <c r="E76" s="14"/>
      <c r="F76" s="14"/>
      <c r="G76" s="14"/>
    </row>
    <row r="77" customFormat="false" ht="15" hidden="false" customHeight="false" outlineLevel="0" collapsed="false">
      <c r="A77" s="18"/>
      <c r="B77" s="14"/>
      <c r="C77" s="11" t="str">
        <f aca="false">IF($B77="","",IFERROR(INDEX(Produtos!$B$4:$B$203,MATCH($B77,Produtos!$A$4:$A$203,0)),"código não cadastrado"))</f>
        <v/>
      </c>
      <c r="D77" s="14"/>
      <c r="E77" s="14"/>
      <c r="F77" s="14"/>
      <c r="G77" s="14"/>
    </row>
    <row r="78" customFormat="false" ht="15" hidden="false" customHeight="false" outlineLevel="0" collapsed="false">
      <c r="A78" s="18"/>
      <c r="B78" s="14"/>
      <c r="C78" s="11" t="str">
        <f aca="false">IF($B78="","",IFERROR(INDEX(Produtos!$B$4:$B$203,MATCH($B78,Produtos!$A$4:$A$203,0)),"código não cadastrado"))</f>
        <v/>
      </c>
      <c r="D78" s="14"/>
      <c r="E78" s="14"/>
      <c r="F78" s="14"/>
      <c r="G78" s="14"/>
    </row>
    <row r="79" customFormat="false" ht="15" hidden="false" customHeight="false" outlineLevel="0" collapsed="false">
      <c r="A79" s="18"/>
      <c r="B79" s="14"/>
      <c r="C79" s="11" t="str">
        <f aca="false">IF($B79="","",IFERROR(INDEX(Produtos!$B$4:$B$203,MATCH($B79,Produtos!$A$4:$A$203,0)),"código não cadastrado"))</f>
        <v/>
      </c>
      <c r="D79" s="14"/>
      <c r="E79" s="14"/>
      <c r="F79" s="14"/>
      <c r="G79" s="14"/>
    </row>
    <row r="80" customFormat="false" ht="15" hidden="false" customHeight="false" outlineLevel="0" collapsed="false">
      <c r="A80" s="18"/>
      <c r="B80" s="14"/>
      <c r="C80" s="11" t="str">
        <f aca="false">IF($B80="","",IFERROR(INDEX(Produtos!$B$4:$B$203,MATCH($B80,Produtos!$A$4:$A$203,0)),"código não cadastrado"))</f>
        <v/>
      </c>
      <c r="D80" s="14"/>
      <c r="E80" s="14"/>
      <c r="F80" s="14"/>
      <c r="G80" s="14"/>
    </row>
    <row r="81" customFormat="false" ht="15" hidden="false" customHeight="false" outlineLevel="0" collapsed="false">
      <c r="A81" s="18"/>
      <c r="B81" s="14"/>
      <c r="C81" s="11" t="str">
        <f aca="false">IF($B81="","",IFERROR(INDEX(Produtos!$B$4:$B$203,MATCH($B81,Produtos!$A$4:$A$203,0)),"código não cadastrado"))</f>
        <v/>
      </c>
      <c r="D81" s="14"/>
      <c r="E81" s="14"/>
      <c r="F81" s="14"/>
      <c r="G81" s="14"/>
    </row>
    <row r="82" customFormat="false" ht="15" hidden="false" customHeight="false" outlineLevel="0" collapsed="false">
      <c r="A82" s="18"/>
      <c r="B82" s="14"/>
      <c r="C82" s="11" t="str">
        <f aca="false">IF($B82="","",IFERROR(INDEX(Produtos!$B$4:$B$203,MATCH($B82,Produtos!$A$4:$A$203,0)),"código não cadastrado"))</f>
        <v/>
      </c>
      <c r="D82" s="14"/>
      <c r="E82" s="14"/>
      <c r="F82" s="14"/>
      <c r="G82" s="14"/>
    </row>
    <row r="83" customFormat="false" ht="15" hidden="false" customHeight="false" outlineLevel="0" collapsed="false">
      <c r="A83" s="18"/>
      <c r="B83" s="14"/>
      <c r="C83" s="11" t="str">
        <f aca="false">IF($B83="","",IFERROR(INDEX(Produtos!$B$4:$B$203,MATCH($B83,Produtos!$A$4:$A$203,0)),"código não cadastrado"))</f>
        <v/>
      </c>
      <c r="D83" s="14"/>
      <c r="E83" s="14"/>
      <c r="F83" s="14"/>
      <c r="G83" s="14"/>
    </row>
    <row r="84" customFormat="false" ht="15" hidden="false" customHeight="false" outlineLevel="0" collapsed="false">
      <c r="A84" s="18"/>
      <c r="B84" s="14"/>
      <c r="C84" s="11" t="str">
        <f aca="false">IF($B84="","",IFERROR(INDEX(Produtos!$B$4:$B$203,MATCH($B84,Produtos!$A$4:$A$203,0)),"código não cadastrado"))</f>
        <v/>
      </c>
      <c r="D84" s="14"/>
      <c r="E84" s="14"/>
      <c r="F84" s="14"/>
      <c r="G84" s="14"/>
    </row>
    <row r="85" customFormat="false" ht="15" hidden="false" customHeight="false" outlineLevel="0" collapsed="false">
      <c r="A85" s="18"/>
      <c r="B85" s="14"/>
      <c r="C85" s="11" t="str">
        <f aca="false">IF($B85="","",IFERROR(INDEX(Produtos!$B$4:$B$203,MATCH($B85,Produtos!$A$4:$A$203,0)),"código não cadastrado"))</f>
        <v/>
      </c>
      <c r="D85" s="14"/>
      <c r="E85" s="14"/>
      <c r="F85" s="14"/>
      <c r="G85" s="14"/>
    </row>
    <row r="86" customFormat="false" ht="15" hidden="false" customHeight="false" outlineLevel="0" collapsed="false">
      <c r="A86" s="18"/>
      <c r="B86" s="14"/>
      <c r="C86" s="11" t="str">
        <f aca="false">IF($B86="","",IFERROR(INDEX(Produtos!$B$4:$B$203,MATCH($B86,Produtos!$A$4:$A$203,0)),"código não cadastrado"))</f>
        <v/>
      </c>
      <c r="D86" s="14"/>
      <c r="E86" s="14"/>
      <c r="F86" s="14"/>
      <c r="G86" s="14"/>
    </row>
    <row r="87" customFormat="false" ht="15" hidden="false" customHeight="false" outlineLevel="0" collapsed="false">
      <c r="A87" s="18"/>
      <c r="B87" s="14"/>
      <c r="C87" s="11" t="str">
        <f aca="false">IF($B87="","",IFERROR(INDEX(Produtos!$B$4:$B$203,MATCH($B87,Produtos!$A$4:$A$203,0)),"código não cadastrado"))</f>
        <v/>
      </c>
      <c r="D87" s="14"/>
      <c r="E87" s="14"/>
      <c r="F87" s="14"/>
      <c r="G87" s="14"/>
    </row>
    <row r="88" customFormat="false" ht="15" hidden="false" customHeight="false" outlineLevel="0" collapsed="false">
      <c r="A88" s="18"/>
      <c r="B88" s="14"/>
      <c r="C88" s="11" t="str">
        <f aca="false">IF($B88="","",IFERROR(INDEX(Produtos!$B$4:$B$203,MATCH($B88,Produtos!$A$4:$A$203,0)),"código não cadastrado"))</f>
        <v/>
      </c>
      <c r="D88" s="14"/>
      <c r="E88" s="14"/>
      <c r="F88" s="14"/>
      <c r="G88" s="14"/>
    </row>
    <row r="89" customFormat="false" ht="15" hidden="false" customHeight="false" outlineLevel="0" collapsed="false">
      <c r="A89" s="18"/>
      <c r="B89" s="14"/>
      <c r="C89" s="11" t="str">
        <f aca="false">IF($B89="","",IFERROR(INDEX(Produtos!$B$4:$B$203,MATCH($B89,Produtos!$A$4:$A$203,0)),"código não cadastrado"))</f>
        <v/>
      </c>
      <c r="D89" s="14"/>
      <c r="E89" s="14"/>
      <c r="F89" s="14"/>
      <c r="G89" s="14"/>
    </row>
    <row r="90" customFormat="false" ht="15" hidden="false" customHeight="false" outlineLevel="0" collapsed="false">
      <c r="A90" s="18"/>
      <c r="B90" s="14"/>
      <c r="C90" s="11" t="str">
        <f aca="false">IF($B90="","",IFERROR(INDEX(Produtos!$B$4:$B$203,MATCH($B90,Produtos!$A$4:$A$203,0)),"código não cadastrado"))</f>
        <v/>
      </c>
      <c r="D90" s="14"/>
      <c r="E90" s="14"/>
      <c r="F90" s="14"/>
      <c r="G90" s="14"/>
    </row>
    <row r="91" customFormat="false" ht="15" hidden="false" customHeight="false" outlineLevel="0" collapsed="false">
      <c r="A91" s="18"/>
      <c r="B91" s="14"/>
      <c r="C91" s="11" t="str">
        <f aca="false">IF($B91="","",IFERROR(INDEX(Produtos!$B$4:$B$203,MATCH($B91,Produtos!$A$4:$A$203,0)),"código não cadastrado"))</f>
        <v/>
      </c>
      <c r="D91" s="14"/>
      <c r="E91" s="14"/>
      <c r="F91" s="14"/>
      <c r="G91" s="14"/>
    </row>
    <row r="92" customFormat="false" ht="15" hidden="false" customHeight="false" outlineLevel="0" collapsed="false">
      <c r="A92" s="18"/>
      <c r="B92" s="14"/>
      <c r="C92" s="11" t="str">
        <f aca="false">IF($B92="","",IFERROR(INDEX(Produtos!$B$4:$B$203,MATCH($B92,Produtos!$A$4:$A$203,0)),"código não cadastrado"))</f>
        <v/>
      </c>
      <c r="D92" s="14"/>
      <c r="E92" s="14"/>
      <c r="F92" s="14"/>
      <c r="G92" s="14"/>
    </row>
    <row r="93" customFormat="false" ht="15" hidden="false" customHeight="false" outlineLevel="0" collapsed="false">
      <c r="A93" s="18"/>
      <c r="B93" s="14"/>
      <c r="C93" s="11" t="str">
        <f aca="false">IF($B93="","",IFERROR(INDEX(Produtos!$B$4:$B$203,MATCH($B93,Produtos!$A$4:$A$203,0)),"código não cadastrado"))</f>
        <v/>
      </c>
      <c r="D93" s="14"/>
      <c r="E93" s="14"/>
      <c r="F93" s="14"/>
      <c r="G93" s="14"/>
    </row>
    <row r="94" customFormat="false" ht="15" hidden="false" customHeight="false" outlineLevel="0" collapsed="false">
      <c r="A94" s="18"/>
      <c r="B94" s="14"/>
      <c r="C94" s="11" t="str">
        <f aca="false">IF($B94="","",IFERROR(INDEX(Produtos!$B$4:$B$203,MATCH($B94,Produtos!$A$4:$A$203,0)),"código não cadastrado"))</f>
        <v/>
      </c>
      <c r="D94" s="14"/>
      <c r="E94" s="14"/>
      <c r="F94" s="14"/>
      <c r="G94" s="14"/>
    </row>
    <row r="95" customFormat="false" ht="15" hidden="false" customHeight="false" outlineLevel="0" collapsed="false">
      <c r="A95" s="18"/>
      <c r="B95" s="14"/>
      <c r="C95" s="11" t="str">
        <f aca="false">IF($B95="","",IFERROR(INDEX(Produtos!$B$4:$B$203,MATCH($B95,Produtos!$A$4:$A$203,0)),"código não cadastrado"))</f>
        <v/>
      </c>
      <c r="D95" s="14"/>
      <c r="E95" s="14"/>
      <c r="F95" s="14"/>
      <c r="G95" s="14"/>
    </row>
    <row r="96" customFormat="false" ht="15" hidden="false" customHeight="false" outlineLevel="0" collapsed="false">
      <c r="A96" s="18"/>
      <c r="B96" s="14"/>
      <c r="C96" s="11" t="str">
        <f aca="false">IF($B96="","",IFERROR(INDEX(Produtos!$B$4:$B$203,MATCH($B96,Produtos!$A$4:$A$203,0)),"código não cadastrado"))</f>
        <v/>
      </c>
      <c r="D96" s="14"/>
      <c r="E96" s="14"/>
      <c r="F96" s="14"/>
      <c r="G96" s="14"/>
    </row>
    <row r="97" customFormat="false" ht="15" hidden="false" customHeight="false" outlineLevel="0" collapsed="false">
      <c r="A97" s="18"/>
      <c r="B97" s="14"/>
      <c r="C97" s="11" t="str">
        <f aca="false">IF($B97="","",IFERROR(INDEX(Produtos!$B$4:$B$203,MATCH($B97,Produtos!$A$4:$A$203,0)),"código não cadastrado"))</f>
        <v/>
      </c>
      <c r="D97" s="14"/>
      <c r="E97" s="14"/>
      <c r="F97" s="14"/>
      <c r="G97" s="14"/>
    </row>
    <row r="98" customFormat="false" ht="15" hidden="false" customHeight="false" outlineLevel="0" collapsed="false">
      <c r="A98" s="18"/>
      <c r="B98" s="14"/>
      <c r="C98" s="11" t="str">
        <f aca="false">IF($B98="","",IFERROR(INDEX(Produtos!$B$4:$B$203,MATCH($B98,Produtos!$A$4:$A$203,0)),"código não cadastrado"))</f>
        <v/>
      </c>
      <c r="D98" s="14"/>
      <c r="E98" s="14"/>
      <c r="F98" s="14"/>
      <c r="G98" s="14"/>
    </row>
    <row r="99" customFormat="false" ht="15" hidden="false" customHeight="false" outlineLevel="0" collapsed="false">
      <c r="A99" s="18"/>
      <c r="B99" s="14"/>
      <c r="C99" s="11" t="str">
        <f aca="false">IF($B99="","",IFERROR(INDEX(Produtos!$B$4:$B$203,MATCH($B99,Produtos!$A$4:$A$203,0)),"código não cadastrado"))</f>
        <v/>
      </c>
      <c r="D99" s="14"/>
      <c r="E99" s="14"/>
      <c r="F99" s="14"/>
      <c r="G99" s="14"/>
    </row>
    <row r="100" customFormat="false" ht="15" hidden="false" customHeight="false" outlineLevel="0" collapsed="false">
      <c r="A100" s="18"/>
      <c r="B100" s="14"/>
      <c r="C100" s="11" t="str">
        <f aca="false">IF($B100="","",IFERROR(INDEX(Produtos!$B$4:$B$203,MATCH($B100,Produtos!$A$4:$A$203,0)),"código não cadastrado"))</f>
        <v/>
      </c>
      <c r="D100" s="14"/>
      <c r="E100" s="14"/>
      <c r="F100" s="14"/>
      <c r="G100" s="14"/>
    </row>
    <row r="101" customFormat="false" ht="15" hidden="false" customHeight="false" outlineLevel="0" collapsed="false">
      <c r="A101" s="18"/>
      <c r="B101" s="14"/>
      <c r="C101" s="11" t="str">
        <f aca="false">IF($B101="","",IFERROR(INDEX(Produtos!$B$4:$B$203,MATCH($B101,Produtos!$A$4:$A$203,0)),"código não cadastrado"))</f>
        <v/>
      </c>
      <c r="D101" s="14"/>
      <c r="E101" s="14"/>
      <c r="F101" s="14"/>
      <c r="G101" s="14"/>
    </row>
    <row r="102" customFormat="false" ht="15" hidden="false" customHeight="false" outlineLevel="0" collapsed="false">
      <c r="A102" s="18"/>
      <c r="B102" s="14"/>
      <c r="C102" s="11" t="str">
        <f aca="false">IF($B102="","",IFERROR(INDEX(Produtos!$B$4:$B$203,MATCH($B102,Produtos!$A$4:$A$203,0)),"código não cadastrado"))</f>
        <v/>
      </c>
      <c r="D102" s="14"/>
      <c r="E102" s="14"/>
      <c r="F102" s="14"/>
      <c r="G102" s="14"/>
    </row>
    <row r="103" customFormat="false" ht="15" hidden="false" customHeight="false" outlineLevel="0" collapsed="false">
      <c r="A103" s="18"/>
      <c r="B103" s="14"/>
      <c r="C103" s="11" t="str">
        <f aca="false">IF($B103="","",IFERROR(INDEX(Produtos!$B$4:$B$203,MATCH($B103,Produtos!$A$4:$A$203,0)),"código não cadastrado"))</f>
        <v/>
      </c>
      <c r="D103" s="14"/>
      <c r="E103" s="14"/>
      <c r="F103" s="14"/>
      <c r="G103" s="14"/>
    </row>
    <row r="104" customFormat="false" ht="15" hidden="false" customHeight="false" outlineLevel="0" collapsed="false">
      <c r="A104" s="18"/>
      <c r="B104" s="14"/>
      <c r="C104" s="11" t="str">
        <f aca="false">IF($B104="","",IFERROR(INDEX(Produtos!$B$4:$B$203,MATCH($B104,Produtos!$A$4:$A$203,0)),"código não cadastrado"))</f>
        <v/>
      </c>
      <c r="D104" s="14"/>
      <c r="E104" s="14"/>
      <c r="F104" s="14"/>
      <c r="G104" s="14"/>
    </row>
    <row r="105" customFormat="false" ht="15" hidden="false" customHeight="false" outlineLevel="0" collapsed="false">
      <c r="A105" s="18"/>
      <c r="B105" s="14"/>
      <c r="C105" s="11" t="str">
        <f aca="false">IF($B105="","",IFERROR(INDEX(Produtos!$B$4:$B$203,MATCH($B105,Produtos!$A$4:$A$203,0)),"código não cadastrado"))</f>
        <v/>
      </c>
      <c r="D105" s="14"/>
      <c r="E105" s="14"/>
      <c r="F105" s="14"/>
      <c r="G105" s="14"/>
    </row>
    <row r="106" customFormat="false" ht="15" hidden="false" customHeight="false" outlineLevel="0" collapsed="false">
      <c r="A106" s="18"/>
      <c r="B106" s="14"/>
      <c r="C106" s="11" t="str">
        <f aca="false">IF($B106="","",IFERROR(INDEX(Produtos!$B$4:$B$203,MATCH($B106,Produtos!$A$4:$A$203,0)),"código não cadastrado"))</f>
        <v/>
      </c>
      <c r="D106" s="14"/>
      <c r="E106" s="14"/>
      <c r="F106" s="14"/>
      <c r="G106" s="14"/>
    </row>
    <row r="107" customFormat="false" ht="15" hidden="false" customHeight="false" outlineLevel="0" collapsed="false">
      <c r="A107" s="18"/>
      <c r="B107" s="14"/>
      <c r="C107" s="11" t="str">
        <f aca="false">IF($B107="","",IFERROR(INDEX(Produtos!$B$4:$B$203,MATCH($B107,Produtos!$A$4:$A$203,0)),"código não cadastrado"))</f>
        <v/>
      </c>
      <c r="D107" s="14"/>
      <c r="E107" s="14"/>
      <c r="F107" s="14"/>
      <c r="G107" s="14"/>
    </row>
    <row r="108" customFormat="false" ht="15" hidden="false" customHeight="false" outlineLevel="0" collapsed="false">
      <c r="A108" s="18"/>
      <c r="B108" s="14"/>
      <c r="C108" s="11" t="str">
        <f aca="false">IF($B108="","",IFERROR(INDEX(Produtos!$B$4:$B$203,MATCH($B108,Produtos!$A$4:$A$203,0)),"código não cadastrado"))</f>
        <v/>
      </c>
      <c r="D108" s="14"/>
      <c r="E108" s="14"/>
      <c r="F108" s="14"/>
      <c r="G108" s="14"/>
    </row>
    <row r="109" customFormat="false" ht="15" hidden="false" customHeight="false" outlineLevel="0" collapsed="false">
      <c r="A109" s="18"/>
      <c r="B109" s="14"/>
      <c r="C109" s="11" t="str">
        <f aca="false">IF($B109="","",IFERROR(INDEX(Produtos!$B$4:$B$203,MATCH($B109,Produtos!$A$4:$A$203,0)),"código não cadastrado"))</f>
        <v/>
      </c>
      <c r="D109" s="14"/>
      <c r="E109" s="14"/>
      <c r="F109" s="14"/>
      <c r="G109" s="14"/>
    </row>
    <row r="110" customFormat="false" ht="15" hidden="false" customHeight="false" outlineLevel="0" collapsed="false">
      <c r="A110" s="18"/>
      <c r="B110" s="14"/>
      <c r="C110" s="11" t="str">
        <f aca="false">IF($B110="","",IFERROR(INDEX(Produtos!$B$4:$B$203,MATCH($B110,Produtos!$A$4:$A$203,0)),"código não cadastrado"))</f>
        <v/>
      </c>
      <c r="D110" s="14"/>
      <c r="E110" s="14"/>
      <c r="F110" s="14"/>
      <c r="G110" s="14"/>
    </row>
    <row r="111" customFormat="false" ht="15" hidden="false" customHeight="false" outlineLevel="0" collapsed="false">
      <c r="A111" s="18"/>
      <c r="B111" s="14"/>
      <c r="C111" s="11" t="str">
        <f aca="false">IF($B111="","",IFERROR(INDEX(Produtos!$B$4:$B$203,MATCH($B111,Produtos!$A$4:$A$203,0)),"código não cadastrado"))</f>
        <v/>
      </c>
      <c r="D111" s="14"/>
      <c r="E111" s="14"/>
      <c r="F111" s="14"/>
      <c r="G111" s="14"/>
    </row>
    <row r="112" customFormat="false" ht="15" hidden="false" customHeight="false" outlineLevel="0" collapsed="false">
      <c r="A112" s="18"/>
      <c r="B112" s="14"/>
      <c r="C112" s="11" t="str">
        <f aca="false">IF($B112="","",IFERROR(INDEX(Produtos!$B$4:$B$203,MATCH($B112,Produtos!$A$4:$A$203,0)),"código não cadastrado"))</f>
        <v/>
      </c>
      <c r="D112" s="14"/>
      <c r="E112" s="14"/>
      <c r="F112" s="14"/>
      <c r="G112" s="14"/>
    </row>
    <row r="113" customFormat="false" ht="15" hidden="false" customHeight="false" outlineLevel="0" collapsed="false">
      <c r="A113" s="18"/>
      <c r="B113" s="14"/>
      <c r="C113" s="11" t="str">
        <f aca="false">IF($B113="","",IFERROR(INDEX(Produtos!$B$4:$B$203,MATCH($B113,Produtos!$A$4:$A$203,0)),"código não cadastrado"))</f>
        <v/>
      </c>
      <c r="D113" s="14"/>
      <c r="E113" s="14"/>
      <c r="F113" s="14"/>
      <c r="G113" s="14"/>
    </row>
    <row r="114" customFormat="false" ht="15" hidden="false" customHeight="false" outlineLevel="0" collapsed="false">
      <c r="A114" s="18"/>
      <c r="B114" s="14"/>
      <c r="C114" s="11" t="str">
        <f aca="false">IF($B114="","",IFERROR(INDEX(Produtos!$B$4:$B$203,MATCH($B114,Produtos!$A$4:$A$203,0)),"código não cadastrado"))</f>
        <v/>
      </c>
      <c r="D114" s="14"/>
      <c r="E114" s="14"/>
      <c r="F114" s="14"/>
      <c r="G114" s="14"/>
    </row>
    <row r="115" customFormat="false" ht="15" hidden="false" customHeight="false" outlineLevel="0" collapsed="false">
      <c r="A115" s="18"/>
      <c r="B115" s="14"/>
      <c r="C115" s="11" t="str">
        <f aca="false">IF($B115="","",IFERROR(INDEX(Produtos!$B$4:$B$203,MATCH($B115,Produtos!$A$4:$A$203,0)),"código não cadastrado"))</f>
        <v/>
      </c>
      <c r="D115" s="14"/>
      <c r="E115" s="14"/>
      <c r="F115" s="14"/>
      <c r="G115" s="14"/>
    </row>
    <row r="116" customFormat="false" ht="15" hidden="false" customHeight="false" outlineLevel="0" collapsed="false">
      <c r="A116" s="18"/>
      <c r="B116" s="14"/>
      <c r="C116" s="11" t="str">
        <f aca="false">IF($B116="","",IFERROR(INDEX(Produtos!$B$4:$B$203,MATCH($B116,Produtos!$A$4:$A$203,0)),"código não cadastrado"))</f>
        <v/>
      </c>
      <c r="D116" s="14"/>
      <c r="E116" s="14"/>
      <c r="F116" s="14"/>
      <c r="G116" s="14"/>
    </row>
    <row r="117" customFormat="false" ht="15" hidden="false" customHeight="false" outlineLevel="0" collapsed="false">
      <c r="A117" s="18"/>
      <c r="B117" s="14"/>
      <c r="C117" s="11" t="str">
        <f aca="false">IF($B117="","",IFERROR(INDEX(Produtos!$B$4:$B$203,MATCH($B117,Produtos!$A$4:$A$203,0)),"código não cadastrado"))</f>
        <v/>
      </c>
      <c r="D117" s="14"/>
      <c r="E117" s="14"/>
      <c r="F117" s="14"/>
      <c r="G117" s="14"/>
    </row>
    <row r="118" customFormat="false" ht="15" hidden="false" customHeight="false" outlineLevel="0" collapsed="false">
      <c r="A118" s="18"/>
      <c r="B118" s="14"/>
      <c r="C118" s="11" t="str">
        <f aca="false">IF($B118="","",IFERROR(INDEX(Produtos!$B$4:$B$203,MATCH($B118,Produtos!$A$4:$A$203,0)),"código não cadastrado"))</f>
        <v/>
      </c>
      <c r="D118" s="14"/>
      <c r="E118" s="14"/>
      <c r="F118" s="14"/>
      <c r="G118" s="14"/>
    </row>
    <row r="119" customFormat="false" ht="15" hidden="false" customHeight="false" outlineLevel="0" collapsed="false">
      <c r="A119" s="18"/>
      <c r="B119" s="14"/>
      <c r="C119" s="11" t="str">
        <f aca="false">IF($B119="","",IFERROR(INDEX(Produtos!$B$4:$B$203,MATCH($B119,Produtos!$A$4:$A$203,0)),"código não cadastrado"))</f>
        <v/>
      </c>
      <c r="D119" s="14"/>
      <c r="E119" s="14"/>
      <c r="F119" s="14"/>
      <c r="G119" s="14"/>
    </row>
    <row r="120" customFormat="false" ht="15" hidden="false" customHeight="false" outlineLevel="0" collapsed="false">
      <c r="A120" s="18"/>
      <c r="B120" s="14"/>
      <c r="C120" s="11" t="str">
        <f aca="false">IF($B120="","",IFERROR(INDEX(Produtos!$B$4:$B$203,MATCH($B120,Produtos!$A$4:$A$203,0)),"código não cadastrado"))</f>
        <v/>
      </c>
      <c r="D120" s="14"/>
      <c r="E120" s="14"/>
      <c r="F120" s="14"/>
      <c r="G120" s="14"/>
    </row>
    <row r="121" customFormat="false" ht="15" hidden="false" customHeight="false" outlineLevel="0" collapsed="false">
      <c r="A121" s="18"/>
      <c r="B121" s="14"/>
      <c r="C121" s="11" t="str">
        <f aca="false">IF($B121="","",IFERROR(INDEX(Produtos!$B$4:$B$203,MATCH($B121,Produtos!$A$4:$A$203,0)),"código não cadastrado"))</f>
        <v/>
      </c>
      <c r="D121" s="14"/>
      <c r="E121" s="14"/>
      <c r="F121" s="14"/>
      <c r="G121" s="14"/>
    </row>
    <row r="122" customFormat="false" ht="15" hidden="false" customHeight="false" outlineLevel="0" collapsed="false">
      <c r="A122" s="18"/>
      <c r="B122" s="14"/>
      <c r="C122" s="11" t="str">
        <f aca="false">IF($B122="","",IFERROR(INDEX(Produtos!$B$4:$B$203,MATCH($B122,Produtos!$A$4:$A$203,0)),"código não cadastrado"))</f>
        <v/>
      </c>
      <c r="D122" s="14"/>
      <c r="E122" s="14"/>
      <c r="F122" s="14"/>
      <c r="G122" s="14"/>
    </row>
    <row r="123" customFormat="false" ht="15" hidden="false" customHeight="false" outlineLevel="0" collapsed="false">
      <c r="A123" s="18"/>
      <c r="B123" s="14"/>
      <c r="C123" s="11" t="str">
        <f aca="false">IF($B123="","",IFERROR(INDEX(Produtos!$B$4:$B$203,MATCH($B123,Produtos!$A$4:$A$203,0)),"código não cadastrado"))</f>
        <v/>
      </c>
      <c r="D123" s="14"/>
      <c r="E123" s="14"/>
      <c r="F123" s="14"/>
      <c r="G123" s="14"/>
    </row>
    <row r="124" customFormat="false" ht="15" hidden="false" customHeight="false" outlineLevel="0" collapsed="false">
      <c r="A124" s="18"/>
      <c r="B124" s="14"/>
      <c r="C124" s="11" t="str">
        <f aca="false">IF($B124="","",IFERROR(INDEX(Produtos!$B$4:$B$203,MATCH($B124,Produtos!$A$4:$A$203,0)),"código não cadastrado"))</f>
        <v/>
      </c>
      <c r="D124" s="14"/>
      <c r="E124" s="14"/>
      <c r="F124" s="14"/>
      <c r="G124" s="14"/>
    </row>
    <row r="125" customFormat="false" ht="15" hidden="false" customHeight="false" outlineLevel="0" collapsed="false">
      <c r="A125" s="18"/>
      <c r="B125" s="14"/>
      <c r="C125" s="11" t="str">
        <f aca="false">IF($B125="","",IFERROR(INDEX(Produtos!$B$4:$B$203,MATCH($B125,Produtos!$A$4:$A$203,0)),"código não cadastrado"))</f>
        <v/>
      </c>
      <c r="D125" s="14"/>
      <c r="E125" s="14"/>
      <c r="F125" s="14"/>
      <c r="G125" s="14"/>
    </row>
    <row r="126" customFormat="false" ht="15" hidden="false" customHeight="false" outlineLevel="0" collapsed="false">
      <c r="A126" s="18"/>
      <c r="B126" s="14"/>
      <c r="C126" s="11" t="str">
        <f aca="false">IF($B126="","",IFERROR(INDEX(Produtos!$B$4:$B$203,MATCH($B126,Produtos!$A$4:$A$203,0)),"código não cadastrado"))</f>
        <v/>
      </c>
      <c r="D126" s="14"/>
      <c r="E126" s="14"/>
      <c r="F126" s="14"/>
      <c r="G126" s="14"/>
    </row>
    <row r="127" customFormat="false" ht="15" hidden="false" customHeight="false" outlineLevel="0" collapsed="false">
      <c r="A127" s="18"/>
      <c r="B127" s="14"/>
      <c r="C127" s="11" t="str">
        <f aca="false">IF($B127="","",IFERROR(INDEX(Produtos!$B$4:$B$203,MATCH($B127,Produtos!$A$4:$A$203,0)),"código não cadastrado"))</f>
        <v/>
      </c>
      <c r="D127" s="14"/>
      <c r="E127" s="14"/>
      <c r="F127" s="14"/>
      <c r="G127" s="14"/>
    </row>
    <row r="128" customFormat="false" ht="15" hidden="false" customHeight="false" outlineLevel="0" collapsed="false">
      <c r="A128" s="18"/>
      <c r="B128" s="14"/>
      <c r="C128" s="11" t="str">
        <f aca="false">IF($B128="","",IFERROR(INDEX(Produtos!$B$4:$B$203,MATCH($B128,Produtos!$A$4:$A$203,0)),"código não cadastrado"))</f>
        <v/>
      </c>
      <c r="D128" s="14"/>
      <c r="E128" s="14"/>
      <c r="F128" s="14"/>
      <c r="G128" s="14"/>
    </row>
    <row r="129" customFormat="false" ht="15" hidden="false" customHeight="false" outlineLevel="0" collapsed="false">
      <c r="A129" s="18"/>
      <c r="B129" s="14"/>
      <c r="C129" s="11" t="str">
        <f aca="false">IF($B129="","",IFERROR(INDEX(Produtos!$B$4:$B$203,MATCH($B129,Produtos!$A$4:$A$203,0)),"código não cadastrado"))</f>
        <v/>
      </c>
      <c r="D129" s="14"/>
      <c r="E129" s="14"/>
      <c r="F129" s="14"/>
      <c r="G129" s="14"/>
    </row>
    <row r="130" customFormat="false" ht="15" hidden="false" customHeight="false" outlineLevel="0" collapsed="false">
      <c r="A130" s="18"/>
      <c r="B130" s="14"/>
      <c r="C130" s="11" t="str">
        <f aca="false">IF($B130="","",IFERROR(INDEX(Produtos!$B$4:$B$203,MATCH($B130,Produtos!$A$4:$A$203,0)),"código não cadastrado"))</f>
        <v/>
      </c>
      <c r="D130" s="14"/>
      <c r="E130" s="14"/>
      <c r="F130" s="14"/>
      <c r="G130" s="14"/>
    </row>
    <row r="131" customFormat="false" ht="15" hidden="false" customHeight="false" outlineLevel="0" collapsed="false">
      <c r="A131" s="18"/>
      <c r="B131" s="14"/>
      <c r="C131" s="11" t="str">
        <f aca="false">IF($B131="","",IFERROR(INDEX(Produtos!$B$4:$B$203,MATCH($B131,Produtos!$A$4:$A$203,0)),"código não cadastrado"))</f>
        <v/>
      </c>
      <c r="D131" s="14"/>
      <c r="E131" s="14"/>
      <c r="F131" s="14"/>
      <c r="G131" s="14"/>
    </row>
    <row r="132" customFormat="false" ht="15" hidden="false" customHeight="false" outlineLevel="0" collapsed="false">
      <c r="A132" s="18"/>
      <c r="B132" s="14"/>
      <c r="C132" s="11" t="str">
        <f aca="false">IF($B132="","",IFERROR(INDEX(Produtos!$B$4:$B$203,MATCH($B132,Produtos!$A$4:$A$203,0)),"código não cadastrado"))</f>
        <v/>
      </c>
      <c r="D132" s="14"/>
      <c r="E132" s="14"/>
      <c r="F132" s="14"/>
      <c r="G132" s="14"/>
    </row>
    <row r="133" customFormat="false" ht="15" hidden="false" customHeight="false" outlineLevel="0" collapsed="false">
      <c r="A133" s="18"/>
      <c r="B133" s="14"/>
      <c r="C133" s="11" t="str">
        <f aca="false">IF($B133="","",IFERROR(INDEX(Produtos!$B$4:$B$203,MATCH($B133,Produtos!$A$4:$A$203,0)),"código não cadastrado"))</f>
        <v/>
      </c>
      <c r="D133" s="14"/>
      <c r="E133" s="14"/>
      <c r="F133" s="14"/>
      <c r="G133" s="14"/>
    </row>
    <row r="134" customFormat="false" ht="15" hidden="false" customHeight="false" outlineLevel="0" collapsed="false">
      <c r="A134" s="18"/>
      <c r="B134" s="14"/>
      <c r="C134" s="11" t="str">
        <f aca="false">IF($B134="","",IFERROR(INDEX(Produtos!$B$4:$B$203,MATCH($B134,Produtos!$A$4:$A$203,0)),"código não cadastrado"))</f>
        <v/>
      </c>
      <c r="D134" s="14"/>
      <c r="E134" s="14"/>
      <c r="F134" s="14"/>
      <c r="G134" s="14"/>
    </row>
    <row r="135" customFormat="false" ht="15" hidden="false" customHeight="false" outlineLevel="0" collapsed="false">
      <c r="A135" s="18"/>
      <c r="B135" s="14"/>
      <c r="C135" s="11" t="str">
        <f aca="false">IF($B135="","",IFERROR(INDEX(Produtos!$B$4:$B$203,MATCH($B135,Produtos!$A$4:$A$203,0)),"código não cadastrado"))</f>
        <v/>
      </c>
      <c r="D135" s="14"/>
      <c r="E135" s="14"/>
      <c r="F135" s="14"/>
      <c r="G135" s="14"/>
    </row>
    <row r="136" customFormat="false" ht="15" hidden="false" customHeight="false" outlineLevel="0" collapsed="false">
      <c r="A136" s="18"/>
      <c r="B136" s="14"/>
      <c r="C136" s="11" t="str">
        <f aca="false">IF($B136="","",IFERROR(INDEX(Produtos!$B$4:$B$203,MATCH($B136,Produtos!$A$4:$A$203,0)),"código não cadastrado"))</f>
        <v/>
      </c>
      <c r="D136" s="14"/>
      <c r="E136" s="14"/>
      <c r="F136" s="14"/>
      <c r="G136" s="14"/>
    </row>
    <row r="137" customFormat="false" ht="15" hidden="false" customHeight="false" outlineLevel="0" collapsed="false">
      <c r="A137" s="18"/>
      <c r="B137" s="14"/>
      <c r="C137" s="11" t="str">
        <f aca="false">IF($B137="","",IFERROR(INDEX(Produtos!$B$4:$B$203,MATCH($B137,Produtos!$A$4:$A$203,0)),"código não cadastrado"))</f>
        <v/>
      </c>
      <c r="D137" s="14"/>
      <c r="E137" s="14"/>
      <c r="F137" s="14"/>
      <c r="G137" s="14"/>
    </row>
    <row r="138" customFormat="false" ht="15" hidden="false" customHeight="false" outlineLevel="0" collapsed="false">
      <c r="A138" s="18"/>
      <c r="B138" s="14"/>
      <c r="C138" s="11" t="str">
        <f aca="false">IF($B138="","",IFERROR(INDEX(Produtos!$B$4:$B$203,MATCH($B138,Produtos!$A$4:$A$203,0)),"código não cadastrado"))</f>
        <v/>
      </c>
      <c r="D138" s="14"/>
      <c r="E138" s="14"/>
      <c r="F138" s="14"/>
      <c r="G138" s="14"/>
    </row>
    <row r="139" customFormat="false" ht="15" hidden="false" customHeight="false" outlineLevel="0" collapsed="false">
      <c r="A139" s="18"/>
      <c r="B139" s="14"/>
      <c r="C139" s="11" t="str">
        <f aca="false">IF($B139="","",IFERROR(INDEX(Produtos!$B$4:$B$203,MATCH($B139,Produtos!$A$4:$A$203,0)),"código não cadastrado"))</f>
        <v/>
      </c>
      <c r="D139" s="14"/>
      <c r="E139" s="14"/>
      <c r="F139" s="14"/>
      <c r="G139" s="14"/>
    </row>
    <row r="140" customFormat="false" ht="15" hidden="false" customHeight="false" outlineLevel="0" collapsed="false">
      <c r="A140" s="18"/>
      <c r="B140" s="14"/>
      <c r="C140" s="11" t="str">
        <f aca="false">IF($B140="","",IFERROR(INDEX(Produtos!$B$4:$B$203,MATCH($B140,Produtos!$A$4:$A$203,0)),"código não cadastrado"))</f>
        <v/>
      </c>
      <c r="D140" s="14"/>
      <c r="E140" s="14"/>
      <c r="F140" s="14"/>
      <c r="G140" s="14"/>
    </row>
    <row r="141" customFormat="false" ht="15" hidden="false" customHeight="false" outlineLevel="0" collapsed="false">
      <c r="A141" s="18"/>
      <c r="B141" s="14"/>
      <c r="C141" s="11" t="str">
        <f aca="false">IF($B141="","",IFERROR(INDEX(Produtos!$B$4:$B$203,MATCH($B141,Produtos!$A$4:$A$203,0)),"código não cadastrado"))</f>
        <v/>
      </c>
      <c r="D141" s="14"/>
      <c r="E141" s="14"/>
      <c r="F141" s="14"/>
      <c r="G141" s="14"/>
    </row>
    <row r="142" customFormat="false" ht="15" hidden="false" customHeight="false" outlineLevel="0" collapsed="false">
      <c r="A142" s="18"/>
      <c r="B142" s="14"/>
      <c r="C142" s="11" t="str">
        <f aca="false">IF($B142="","",IFERROR(INDEX(Produtos!$B$4:$B$203,MATCH($B142,Produtos!$A$4:$A$203,0)),"código não cadastrado"))</f>
        <v/>
      </c>
      <c r="D142" s="14"/>
      <c r="E142" s="14"/>
      <c r="F142" s="14"/>
      <c r="G142" s="14"/>
    </row>
    <row r="143" customFormat="false" ht="15" hidden="false" customHeight="false" outlineLevel="0" collapsed="false">
      <c r="A143" s="18"/>
      <c r="B143" s="14"/>
      <c r="C143" s="11" t="str">
        <f aca="false">IF($B143="","",IFERROR(INDEX(Produtos!$B$4:$B$203,MATCH($B143,Produtos!$A$4:$A$203,0)),"código não cadastrado"))</f>
        <v/>
      </c>
      <c r="D143" s="14"/>
      <c r="E143" s="14"/>
      <c r="F143" s="14"/>
      <c r="G143" s="14"/>
    </row>
    <row r="144" customFormat="false" ht="15" hidden="false" customHeight="false" outlineLevel="0" collapsed="false">
      <c r="A144" s="18"/>
      <c r="B144" s="14"/>
      <c r="C144" s="11" t="str">
        <f aca="false">IF($B144="","",IFERROR(INDEX(Produtos!$B$4:$B$203,MATCH($B144,Produtos!$A$4:$A$203,0)),"código não cadastrado"))</f>
        <v/>
      </c>
      <c r="D144" s="14"/>
      <c r="E144" s="14"/>
      <c r="F144" s="14"/>
      <c r="G144" s="14"/>
    </row>
    <row r="145" customFormat="false" ht="15" hidden="false" customHeight="false" outlineLevel="0" collapsed="false">
      <c r="A145" s="18"/>
      <c r="B145" s="14"/>
      <c r="C145" s="11" t="str">
        <f aca="false">IF($B145="","",IFERROR(INDEX(Produtos!$B$4:$B$203,MATCH($B145,Produtos!$A$4:$A$203,0)),"código não cadastrado"))</f>
        <v/>
      </c>
      <c r="D145" s="14"/>
      <c r="E145" s="14"/>
      <c r="F145" s="14"/>
      <c r="G145" s="14"/>
    </row>
    <row r="146" customFormat="false" ht="15" hidden="false" customHeight="false" outlineLevel="0" collapsed="false">
      <c r="A146" s="18"/>
      <c r="B146" s="14"/>
      <c r="C146" s="11" t="str">
        <f aca="false">IF($B146="","",IFERROR(INDEX(Produtos!$B$4:$B$203,MATCH($B146,Produtos!$A$4:$A$203,0)),"código não cadastrado"))</f>
        <v/>
      </c>
      <c r="D146" s="14"/>
      <c r="E146" s="14"/>
      <c r="F146" s="14"/>
      <c r="G146" s="14"/>
    </row>
    <row r="147" customFormat="false" ht="15" hidden="false" customHeight="false" outlineLevel="0" collapsed="false">
      <c r="A147" s="18"/>
      <c r="B147" s="14"/>
      <c r="C147" s="11" t="str">
        <f aca="false">IF($B147="","",IFERROR(INDEX(Produtos!$B$4:$B$203,MATCH($B147,Produtos!$A$4:$A$203,0)),"código não cadastrado"))</f>
        <v/>
      </c>
      <c r="D147" s="14"/>
      <c r="E147" s="14"/>
      <c r="F147" s="14"/>
      <c r="G147" s="14"/>
    </row>
    <row r="148" customFormat="false" ht="15" hidden="false" customHeight="false" outlineLevel="0" collapsed="false">
      <c r="A148" s="18"/>
      <c r="B148" s="14"/>
      <c r="C148" s="11" t="str">
        <f aca="false">IF($B148="","",IFERROR(INDEX(Produtos!$B$4:$B$203,MATCH($B148,Produtos!$A$4:$A$203,0)),"código não cadastrado"))</f>
        <v/>
      </c>
      <c r="D148" s="14"/>
      <c r="E148" s="14"/>
      <c r="F148" s="14"/>
      <c r="G148" s="14"/>
    </row>
    <row r="149" customFormat="false" ht="15" hidden="false" customHeight="false" outlineLevel="0" collapsed="false">
      <c r="A149" s="18"/>
      <c r="B149" s="14"/>
      <c r="C149" s="11" t="str">
        <f aca="false">IF($B149="","",IFERROR(INDEX(Produtos!$B$4:$B$203,MATCH($B149,Produtos!$A$4:$A$203,0)),"código não cadastrado"))</f>
        <v/>
      </c>
      <c r="D149" s="14"/>
      <c r="E149" s="14"/>
      <c r="F149" s="14"/>
      <c r="G149" s="14"/>
    </row>
    <row r="150" customFormat="false" ht="15" hidden="false" customHeight="false" outlineLevel="0" collapsed="false">
      <c r="A150" s="18"/>
      <c r="B150" s="14"/>
      <c r="C150" s="11" t="str">
        <f aca="false">IF($B150="","",IFERROR(INDEX(Produtos!$B$4:$B$203,MATCH($B150,Produtos!$A$4:$A$203,0)),"código não cadastrado"))</f>
        <v/>
      </c>
      <c r="D150" s="14"/>
      <c r="E150" s="14"/>
      <c r="F150" s="14"/>
      <c r="G150" s="14"/>
    </row>
    <row r="151" customFormat="false" ht="15" hidden="false" customHeight="false" outlineLevel="0" collapsed="false">
      <c r="A151" s="18"/>
      <c r="B151" s="14"/>
      <c r="C151" s="11" t="str">
        <f aca="false">IF($B151="","",IFERROR(INDEX(Produtos!$B$4:$B$203,MATCH($B151,Produtos!$A$4:$A$203,0)),"código não cadastrado"))</f>
        <v/>
      </c>
      <c r="D151" s="14"/>
      <c r="E151" s="14"/>
      <c r="F151" s="14"/>
      <c r="G151" s="14"/>
    </row>
    <row r="152" customFormat="false" ht="15" hidden="false" customHeight="false" outlineLevel="0" collapsed="false">
      <c r="A152" s="18"/>
      <c r="B152" s="14"/>
      <c r="C152" s="11" t="str">
        <f aca="false">IF($B152="","",IFERROR(INDEX(Produtos!$B$4:$B$203,MATCH($B152,Produtos!$A$4:$A$203,0)),"código não cadastrado"))</f>
        <v/>
      </c>
      <c r="D152" s="14"/>
      <c r="E152" s="14"/>
      <c r="F152" s="14"/>
      <c r="G152" s="14"/>
    </row>
    <row r="153" customFormat="false" ht="15" hidden="false" customHeight="false" outlineLevel="0" collapsed="false">
      <c r="A153" s="18"/>
      <c r="B153" s="14"/>
      <c r="C153" s="11" t="str">
        <f aca="false">IF($B153="","",IFERROR(INDEX(Produtos!$B$4:$B$203,MATCH($B153,Produtos!$A$4:$A$203,0)),"código não cadastrado"))</f>
        <v/>
      </c>
      <c r="D153" s="14"/>
      <c r="E153" s="14"/>
      <c r="F153" s="14"/>
      <c r="G153" s="14"/>
    </row>
    <row r="154" customFormat="false" ht="15" hidden="false" customHeight="false" outlineLevel="0" collapsed="false">
      <c r="A154" s="18"/>
      <c r="B154" s="14"/>
      <c r="C154" s="11" t="str">
        <f aca="false">IF($B154="","",IFERROR(INDEX(Produtos!$B$4:$B$203,MATCH($B154,Produtos!$A$4:$A$203,0)),"código não cadastrado"))</f>
        <v/>
      </c>
      <c r="D154" s="14"/>
      <c r="E154" s="14"/>
      <c r="F154" s="14"/>
      <c r="G154" s="14"/>
    </row>
    <row r="155" customFormat="false" ht="15" hidden="false" customHeight="false" outlineLevel="0" collapsed="false">
      <c r="A155" s="18"/>
      <c r="B155" s="14"/>
      <c r="C155" s="11" t="str">
        <f aca="false">IF($B155="","",IFERROR(INDEX(Produtos!$B$4:$B$203,MATCH($B155,Produtos!$A$4:$A$203,0)),"código não cadastrado"))</f>
        <v/>
      </c>
      <c r="D155" s="14"/>
      <c r="E155" s="14"/>
      <c r="F155" s="14"/>
      <c r="G155" s="14"/>
    </row>
    <row r="156" customFormat="false" ht="15" hidden="false" customHeight="false" outlineLevel="0" collapsed="false">
      <c r="A156" s="18"/>
      <c r="B156" s="14"/>
      <c r="C156" s="11" t="str">
        <f aca="false">IF($B156="","",IFERROR(INDEX(Produtos!$B$4:$B$203,MATCH($B156,Produtos!$A$4:$A$203,0)),"código não cadastrado"))</f>
        <v/>
      </c>
      <c r="D156" s="14"/>
      <c r="E156" s="14"/>
      <c r="F156" s="14"/>
      <c r="G156" s="14"/>
    </row>
    <row r="157" customFormat="false" ht="15" hidden="false" customHeight="false" outlineLevel="0" collapsed="false">
      <c r="A157" s="18"/>
      <c r="B157" s="14"/>
      <c r="C157" s="11" t="str">
        <f aca="false">IF($B157="","",IFERROR(INDEX(Produtos!$B$4:$B$203,MATCH($B157,Produtos!$A$4:$A$203,0)),"código não cadastrado"))</f>
        <v/>
      </c>
      <c r="D157" s="14"/>
      <c r="E157" s="14"/>
      <c r="F157" s="14"/>
      <c r="G157" s="14"/>
    </row>
    <row r="158" customFormat="false" ht="15" hidden="false" customHeight="false" outlineLevel="0" collapsed="false">
      <c r="A158" s="18"/>
      <c r="B158" s="14"/>
      <c r="C158" s="11" t="str">
        <f aca="false">IF($B158="","",IFERROR(INDEX(Produtos!$B$4:$B$203,MATCH($B158,Produtos!$A$4:$A$203,0)),"código não cadastrado"))</f>
        <v/>
      </c>
      <c r="D158" s="14"/>
      <c r="E158" s="14"/>
      <c r="F158" s="14"/>
      <c r="G158" s="14"/>
    </row>
    <row r="159" customFormat="false" ht="15" hidden="false" customHeight="false" outlineLevel="0" collapsed="false">
      <c r="A159" s="18"/>
      <c r="B159" s="14"/>
      <c r="C159" s="11" t="str">
        <f aca="false">IF($B159="","",IFERROR(INDEX(Produtos!$B$4:$B$203,MATCH($B159,Produtos!$A$4:$A$203,0)),"código não cadastrado"))</f>
        <v/>
      </c>
      <c r="D159" s="14"/>
      <c r="E159" s="14"/>
      <c r="F159" s="14"/>
      <c r="G159" s="14"/>
    </row>
    <row r="160" customFormat="false" ht="15" hidden="false" customHeight="false" outlineLevel="0" collapsed="false">
      <c r="A160" s="18"/>
      <c r="B160" s="14"/>
      <c r="C160" s="11" t="str">
        <f aca="false">IF($B160="","",IFERROR(INDEX(Produtos!$B$4:$B$203,MATCH($B160,Produtos!$A$4:$A$203,0)),"código não cadastrado"))</f>
        <v/>
      </c>
      <c r="D160" s="14"/>
      <c r="E160" s="14"/>
      <c r="F160" s="14"/>
      <c r="G160" s="14"/>
    </row>
    <row r="161" customFormat="false" ht="15" hidden="false" customHeight="false" outlineLevel="0" collapsed="false">
      <c r="A161" s="18"/>
      <c r="B161" s="14"/>
      <c r="C161" s="11" t="str">
        <f aca="false">IF($B161="","",IFERROR(INDEX(Produtos!$B$4:$B$203,MATCH($B161,Produtos!$A$4:$A$203,0)),"código não cadastrado"))</f>
        <v/>
      </c>
      <c r="D161" s="14"/>
      <c r="E161" s="14"/>
      <c r="F161" s="14"/>
      <c r="G161" s="14"/>
    </row>
    <row r="162" customFormat="false" ht="15" hidden="false" customHeight="false" outlineLevel="0" collapsed="false">
      <c r="A162" s="18"/>
      <c r="B162" s="14"/>
      <c r="C162" s="11" t="str">
        <f aca="false">IF($B162="","",IFERROR(INDEX(Produtos!$B$4:$B$203,MATCH($B162,Produtos!$A$4:$A$203,0)),"código não cadastrado"))</f>
        <v/>
      </c>
      <c r="D162" s="14"/>
      <c r="E162" s="14"/>
      <c r="F162" s="14"/>
      <c r="G162" s="14"/>
    </row>
    <row r="163" customFormat="false" ht="15" hidden="false" customHeight="false" outlineLevel="0" collapsed="false">
      <c r="A163" s="18"/>
      <c r="B163" s="14"/>
      <c r="C163" s="11" t="str">
        <f aca="false">IF($B163="","",IFERROR(INDEX(Produtos!$B$4:$B$203,MATCH($B163,Produtos!$A$4:$A$203,0)),"código não cadastrado"))</f>
        <v/>
      </c>
      <c r="D163" s="14"/>
      <c r="E163" s="14"/>
      <c r="F163" s="14"/>
      <c r="G163" s="14"/>
    </row>
    <row r="164" customFormat="false" ht="15" hidden="false" customHeight="false" outlineLevel="0" collapsed="false">
      <c r="A164" s="18"/>
      <c r="B164" s="14"/>
      <c r="C164" s="11" t="str">
        <f aca="false">IF($B164="","",IFERROR(INDEX(Produtos!$B$4:$B$203,MATCH($B164,Produtos!$A$4:$A$203,0)),"código não cadastrado"))</f>
        <v/>
      </c>
      <c r="D164" s="14"/>
      <c r="E164" s="14"/>
      <c r="F164" s="14"/>
      <c r="G164" s="14"/>
    </row>
    <row r="165" customFormat="false" ht="15" hidden="false" customHeight="false" outlineLevel="0" collapsed="false">
      <c r="A165" s="18"/>
      <c r="B165" s="14"/>
      <c r="C165" s="11" t="str">
        <f aca="false">IF($B165="","",IFERROR(INDEX(Produtos!$B$4:$B$203,MATCH($B165,Produtos!$A$4:$A$203,0)),"código não cadastrado"))</f>
        <v/>
      </c>
      <c r="D165" s="14"/>
      <c r="E165" s="14"/>
      <c r="F165" s="14"/>
      <c r="G165" s="14"/>
    </row>
    <row r="166" customFormat="false" ht="15" hidden="false" customHeight="false" outlineLevel="0" collapsed="false">
      <c r="A166" s="18"/>
      <c r="B166" s="14"/>
      <c r="C166" s="11" t="str">
        <f aca="false">IF($B166="","",IFERROR(INDEX(Produtos!$B$4:$B$203,MATCH($B166,Produtos!$A$4:$A$203,0)),"código não cadastrado"))</f>
        <v/>
      </c>
      <c r="D166" s="14"/>
      <c r="E166" s="14"/>
      <c r="F166" s="14"/>
      <c r="G166" s="14"/>
    </row>
    <row r="167" customFormat="false" ht="15" hidden="false" customHeight="false" outlineLevel="0" collapsed="false">
      <c r="A167" s="18"/>
      <c r="B167" s="14"/>
      <c r="C167" s="11" t="str">
        <f aca="false">IF($B167="","",IFERROR(INDEX(Produtos!$B$4:$B$203,MATCH($B167,Produtos!$A$4:$A$203,0)),"código não cadastrado"))</f>
        <v/>
      </c>
      <c r="D167" s="14"/>
      <c r="E167" s="14"/>
      <c r="F167" s="14"/>
      <c r="G167" s="14"/>
    </row>
    <row r="168" customFormat="false" ht="15" hidden="false" customHeight="false" outlineLevel="0" collapsed="false">
      <c r="A168" s="18"/>
      <c r="B168" s="14"/>
      <c r="C168" s="11" t="str">
        <f aca="false">IF($B168="","",IFERROR(INDEX(Produtos!$B$4:$B$203,MATCH($B168,Produtos!$A$4:$A$203,0)),"código não cadastrado"))</f>
        <v/>
      </c>
      <c r="D168" s="14"/>
      <c r="E168" s="14"/>
      <c r="F168" s="14"/>
      <c r="G168" s="14"/>
    </row>
    <row r="169" customFormat="false" ht="15" hidden="false" customHeight="false" outlineLevel="0" collapsed="false">
      <c r="A169" s="18"/>
      <c r="B169" s="14"/>
      <c r="C169" s="11" t="str">
        <f aca="false">IF($B169="","",IFERROR(INDEX(Produtos!$B$4:$B$203,MATCH($B169,Produtos!$A$4:$A$203,0)),"código não cadastrado"))</f>
        <v/>
      </c>
      <c r="D169" s="14"/>
      <c r="E169" s="14"/>
      <c r="F169" s="14"/>
      <c r="G169" s="14"/>
    </row>
    <row r="170" customFormat="false" ht="15" hidden="false" customHeight="false" outlineLevel="0" collapsed="false">
      <c r="A170" s="18"/>
      <c r="B170" s="14"/>
      <c r="C170" s="11" t="str">
        <f aca="false">IF($B170="","",IFERROR(INDEX(Produtos!$B$4:$B$203,MATCH($B170,Produtos!$A$4:$A$203,0)),"código não cadastrado"))</f>
        <v/>
      </c>
      <c r="D170" s="14"/>
      <c r="E170" s="14"/>
      <c r="F170" s="14"/>
      <c r="G170" s="14"/>
    </row>
    <row r="171" customFormat="false" ht="15" hidden="false" customHeight="false" outlineLevel="0" collapsed="false">
      <c r="A171" s="18"/>
      <c r="B171" s="14"/>
      <c r="C171" s="11" t="str">
        <f aca="false">IF($B171="","",IFERROR(INDEX(Produtos!$B$4:$B$203,MATCH($B171,Produtos!$A$4:$A$203,0)),"código não cadastrado"))</f>
        <v/>
      </c>
      <c r="D171" s="14"/>
      <c r="E171" s="14"/>
      <c r="F171" s="14"/>
      <c r="G171" s="14"/>
    </row>
    <row r="172" customFormat="false" ht="15" hidden="false" customHeight="false" outlineLevel="0" collapsed="false">
      <c r="A172" s="18"/>
      <c r="B172" s="14"/>
      <c r="C172" s="11" t="str">
        <f aca="false">IF($B172="","",IFERROR(INDEX(Produtos!$B$4:$B$203,MATCH($B172,Produtos!$A$4:$A$203,0)),"código não cadastrado"))</f>
        <v/>
      </c>
      <c r="D172" s="14"/>
      <c r="E172" s="14"/>
      <c r="F172" s="14"/>
      <c r="G172" s="14"/>
    </row>
    <row r="173" customFormat="false" ht="15" hidden="false" customHeight="false" outlineLevel="0" collapsed="false">
      <c r="A173" s="18"/>
      <c r="B173" s="14"/>
      <c r="C173" s="11" t="str">
        <f aca="false">IF($B173="","",IFERROR(INDEX(Produtos!$B$4:$B$203,MATCH($B173,Produtos!$A$4:$A$203,0)),"código não cadastrado"))</f>
        <v/>
      </c>
      <c r="D173" s="14"/>
      <c r="E173" s="14"/>
      <c r="F173" s="14"/>
      <c r="G173" s="14"/>
    </row>
    <row r="174" customFormat="false" ht="15" hidden="false" customHeight="false" outlineLevel="0" collapsed="false">
      <c r="A174" s="18"/>
      <c r="B174" s="14"/>
      <c r="C174" s="11" t="str">
        <f aca="false">IF($B174="","",IFERROR(INDEX(Produtos!$B$4:$B$203,MATCH($B174,Produtos!$A$4:$A$203,0)),"código não cadastrado"))</f>
        <v/>
      </c>
      <c r="D174" s="14"/>
      <c r="E174" s="14"/>
      <c r="F174" s="14"/>
      <c r="G174" s="14"/>
    </row>
    <row r="175" customFormat="false" ht="15" hidden="false" customHeight="false" outlineLevel="0" collapsed="false">
      <c r="A175" s="18"/>
      <c r="B175" s="14"/>
      <c r="C175" s="11" t="str">
        <f aca="false">IF($B175="","",IFERROR(INDEX(Produtos!$B$4:$B$203,MATCH($B175,Produtos!$A$4:$A$203,0)),"código não cadastrado"))</f>
        <v/>
      </c>
      <c r="D175" s="14"/>
      <c r="E175" s="14"/>
      <c r="F175" s="14"/>
      <c r="G175" s="14"/>
    </row>
    <row r="176" customFormat="false" ht="15" hidden="false" customHeight="false" outlineLevel="0" collapsed="false">
      <c r="A176" s="18"/>
      <c r="B176" s="14"/>
      <c r="C176" s="11" t="str">
        <f aca="false">IF($B176="","",IFERROR(INDEX(Produtos!$B$4:$B$203,MATCH($B176,Produtos!$A$4:$A$203,0)),"código não cadastrado"))</f>
        <v/>
      </c>
      <c r="D176" s="14"/>
      <c r="E176" s="14"/>
      <c r="F176" s="14"/>
      <c r="G176" s="14"/>
    </row>
    <row r="177" customFormat="false" ht="15" hidden="false" customHeight="false" outlineLevel="0" collapsed="false">
      <c r="A177" s="18"/>
      <c r="B177" s="14"/>
      <c r="C177" s="11" t="str">
        <f aca="false">IF($B177="","",IFERROR(INDEX(Produtos!$B$4:$B$203,MATCH($B177,Produtos!$A$4:$A$203,0)),"código não cadastrado"))</f>
        <v/>
      </c>
      <c r="D177" s="14"/>
      <c r="E177" s="14"/>
      <c r="F177" s="14"/>
      <c r="G177" s="14"/>
    </row>
    <row r="178" customFormat="false" ht="15" hidden="false" customHeight="false" outlineLevel="0" collapsed="false">
      <c r="A178" s="18"/>
      <c r="B178" s="14"/>
      <c r="C178" s="11" t="str">
        <f aca="false">IF($B178="","",IFERROR(INDEX(Produtos!$B$4:$B$203,MATCH($B178,Produtos!$A$4:$A$203,0)),"código não cadastrado"))</f>
        <v/>
      </c>
      <c r="D178" s="14"/>
      <c r="E178" s="14"/>
      <c r="F178" s="14"/>
      <c r="G178" s="14"/>
    </row>
    <row r="179" customFormat="false" ht="15" hidden="false" customHeight="false" outlineLevel="0" collapsed="false">
      <c r="A179" s="18"/>
      <c r="B179" s="14"/>
      <c r="C179" s="11" t="str">
        <f aca="false">IF($B179="","",IFERROR(INDEX(Produtos!$B$4:$B$203,MATCH($B179,Produtos!$A$4:$A$203,0)),"código não cadastrado"))</f>
        <v/>
      </c>
      <c r="D179" s="14"/>
      <c r="E179" s="14"/>
      <c r="F179" s="14"/>
      <c r="G179" s="14"/>
    </row>
    <row r="180" customFormat="false" ht="15" hidden="false" customHeight="false" outlineLevel="0" collapsed="false">
      <c r="A180" s="18"/>
      <c r="B180" s="14"/>
      <c r="C180" s="11" t="str">
        <f aca="false">IF($B180="","",IFERROR(INDEX(Produtos!$B$4:$B$203,MATCH($B180,Produtos!$A$4:$A$203,0)),"código não cadastrado"))</f>
        <v/>
      </c>
      <c r="D180" s="14"/>
      <c r="E180" s="14"/>
      <c r="F180" s="14"/>
      <c r="G180" s="14"/>
    </row>
    <row r="181" customFormat="false" ht="15" hidden="false" customHeight="false" outlineLevel="0" collapsed="false">
      <c r="A181" s="18"/>
      <c r="B181" s="14"/>
      <c r="C181" s="11" t="str">
        <f aca="false">IF($B181="","",IFERROR(INDEX(Produtos!$B$4:$B$203,MATCH($B181,Produtos!$A$4:$A$203,0)),"código não cadastrado"))</f>
        <v/>
      </c>
      <c r="D181" s="14"/>
      <c r="E181" s="14"/>
      <c r="F181" s="14"/>
      <c r="G181" s="14"/>
    </row>
    <row r="182" customFormat="false" ht="15" hidden="false" customHeight="false" outlineLevel="0" collapsed="false">
      <c r="A182" s="18"/>
      <c r="B182" s="14"/>
      <c r="C182" s="11" t="str">
        <f aca="false">IF($B182="","",IFERROR(INDEX(Produtos!$B$4:$B$203,MATCH($B182,Produtos!$A$4:$A$203,0)),"código não cadastrado"))</f>
        <v/>
      </c>
      <c r="D182" s="14"/>
      <c r="E182" s="14"/>
      <c r="F182" s="14"/>
      <c r="G182" s="14"/>
    </row>
    <row r="183" customFormat="false" ht="15" hidden="false" customHeight="false" outlineLevel="0" collapsed="false">
      <c r="A183" s="18"/>
      <c r="B183" s="14"/>
      <c r="C183" s="11" t="str">
        <f aca="false">IF($B183="","",IFERROR(INDEX(Produtos!$B$4:$B$203,MATCH($B183,Produtos!$A$4:$A$203,0)),"código não cadastrado"))</f>
        <v/>
      </c>
      <c r="D183" s="14"/>
      <c r="E183" s="14"/>
      <c r="F183" s="14"/>
      <c r="G183" s="14"/>
    </row>
    <row r="184" customFormat="false" ht="15" hidden="false" customHeight="false" outlineLevel="0" collapsed="false">
      <c r="A184" s="18"/>
      <c r="B184" s="14"/>
      <c r="C184" s="11" t="str">
        <f aca="false">IF($B184="","",IFERROR(INDEX(Produtos!$B$4:$B$203,MATCH($B184,Produtos!$A$4:$A$203,0)),"código não cadastrado"))</f>
        <v/>
      </c>
      <c r="D184" s="14"/>
      <c r="E184" s="14"/>
      <c r="F184" s="14"/>
      <c r="G184" s="14"/>
    </row>
    <row r="185" customFormat="false" ht="15" hidden="false" customHeight="false" outlineLevel="0" collapsed="false">
      <c r="A185" s="18"/>
      <c r="B185" s="14"/>
      <c r="C185" s="11" t="str">
        <f aca="false">IF($B185="","",IFERROR(INDEX(Produtos!$B$4:$B$203,MATCH($B185,Produtos!$A$4:$A$203,0)),"código não cadastrado"))</f>
        <v/>
      </c>
      <c r="D185" s="14"/>
      <c r="E185" s="14"/>
      <c r="F185" s="14"/>
      <c r="G185" s="14"/>
    </row>
    <row r="186" customFormat="false" ht="15" hidden="false" customHeight="false" outlineLevel="0" collapsed="false">
      <c r="A186" s="18"/>
      <c r="B186" s="14"/>
      <c r="C186" s="11" t="str">
        <f aca="false">IF($B186="","",IFERROR(INDEX(Produtos!$B$4:$B$203,MATCH($B186,Produtos!$A$4:$A$203,0)),"código não cadastrado"))</f>
        <v/>
      </c>
      <c r="D186" s="14"/>
      <c r="E186" s="14"/>
      <c r="F186" s="14"/>
      <c r="G186" s="14"/>
    </row>
    <row r="187" customFormat="false" ht="15" hidden="false" customHeight="false" outlineLevel="0" collapsed="false">
      <c r="A187" s="18"/>
      <c r="B187" s="14"/>
      <c r="C187" s="11" t="str">
        <f aca="false">IF($B187="","",IFERROR(INDEX(Produtos!$B$4:$B$203,MATCH($B187,Produtos!$A$4:$A$203,0)),"código não cadastrado"))</f>
        <v/>
      </c>
      <c r="D187" s="14"/>
      <c r="E187" s="14"/>
      <c r="F187" s="14"/>
      <c r="G187" s="14"/>
    </row>
    <row r="188" customFormat="false" ht="15" hidden="false" customHeight="false" outlineLevel="0" collapsed="false">
      <c r="A188" s="18"/>
      <c r="B188" s="14"/>
      <c r="C188" s="11" t="str">
        <f aca="false">IF($B188="","",IFERROR(INDEX(Produtos!$B$4:$B$203,MATCH($B188,Produtos!$A$4:$A$203,0)),"código não cadastrado"))</f>
        <v/>
      </c>
      <c r="D188" s="14"/>
      <c r="E188" s="14"/>
      <c r="F188" s="14"/>
      <c r="G188" s="14"/>
    </row>
    <row r="189" customFormat="false" ht="15" hidden="false" customHeight="false" outlineLevel="0" collapsed="false">
      <c r="A189" s="18"/>
      <c r="B189" s="14"/>
      <c r="C189" s="11" t="str">
        <f aca="false">IF($B189="","",IFERROR(INDEX(Produtos!$B$4:$B$203,MATCH($B189,Produtos!$A$4:$A$203,0)),"código não cadastrado"))</f>
        <v/>
      </c>
      <c r="D189" s="14"/>
      <c r="E189" s="14"/>
      <c r="F189" s="14"/>
      <c r="G189" s="14"/>
    </row>
    <row r="190" customFormat="false" ht="15" hidden="false" customHeight="false" outlineLevel="0" collapsed="false">
      <c r="A190" s="18"/>
      <c r="B190" s="14"/>
      <c r="C190" s="11" t="str">
        <f aca="false">IF($B190="","",IFERROR(INDEX(Produtos!$B$4:$B$203,MATCH($B190,Produtos!$A$4:$A$203,0)),"código não cadastrado"))</f>
        <v/>
      </c>
      <c r="D190" s="14"/>
      <c r="E190" s="14"/>
      <c r="F190" s="14"/>
      <c r="G190" s="14"/>
    </row>
    <row r="191" customFormat="false" ht="15" hidden="false" customHeight="false" outlineLevel="0" collapsed="false">
      <c r="A191" s="18"/>
      <c r="B191" s="14"/>
      <c r="C191" s="11" t="str">
        <f aca="false">IF($B191="","",IFERROR(INDEX(Produtos!$B$4:$B$203,MATCH($B191,Produtos!$A$4:$A$203,0)),"código não cadastrado"))</f>
        <v/>
      </c>
      <c r="D191" s="14"/>
      <c r="E191" s="14"/>
      <c r="F191" s="14"/>
      <c r="G191" s="14"/>
    </row>
    <row r="192" customFormat="false" ht="15" hidden="false" customHeight="false" outlineLevel="0" collapsed="false">
      <c r="A192" s="18"/>
      <c r="B192" s="14"/>
      <c r="C192" s="11" t="str">
        <f aca="false">IF($B192="","",IFERROR(INDEX(Produtos!$B$4:$B$203,MATCH($B192,Produtos!$A$4:$A$203,0)),"código não cadastrado"))</f>
        <v/>
      </c>
      <c r="D192" s="14"/>
      <c r="E192" s="14"/>
      <c r="F192" s="14"/>
      <c r="G192" s="14"/>
    </row>
    <row r="193" customFormat="false" ht="15" hidden="false" customHeight="false" outlineLevel="0" collapsed="false">
      <c r="A193" s="18"/>
      <c r="B193" s="14"/>
      <c r="C193" s="11" t="str">
        <f aca="false">IF($B193="","",IFERROR(INDEX(Produtos!$B$4:$B$203,MATCH($B193,Produtos!$A$4:$A$203,0)),"código não cadastrado"))</f>
        <v/>
      </c>
      <c r="D193" s="14"/>
      <c r="E193" s="14"/>
      <c r="F193" s="14"/>
      <c r="G193" s="14"/>
    </row>
    <row r="194" customFormat="false" ht="15" hidden="false" customHeight="false" outlineLevel="0" collapsed="false">
      <c r="A194" s="18"/>
      <c r="B194" s="14"/>
      <c r="C194" s="11" t="str">
        <f aca="false">IF($B194="","",IFERROR(INDEX(Produtos!$B$4:$B$203,MATCH($B194,Produtos!$A$4:$A$203,0)),"código não cadastrado"))</f>
        <v/>
      </c>
      <c r="D194" s="14"/>
      <c r="E194" s="14"/>
      <c r="F194" s="14"/>
      <c r="G194" s="14"/>
    </row>
    <row r="195" customFormat="false" ht="15" hidden="false" customHeight="false" outlineLevel="0" collapsed="false">
      <c r="A195" s="18"/>
      <c r="B195" s="14"/>
      <c r="C195" s="11" t="str">
        <f aca="false">IF($B195="","",IFERROR(INDEX(Produtos!$B$4:$B$203,MATCH($B195,Produtos!$A$4:$A$203,0)),"código não cadastrado"))</f>
        <v/>
      </c>
      <c r="D195" s="14"/>
      <c r="E195" s="14"/>
      <c r="F195" s="14"/>
      <c r="G195" s="14"/>
    </row>
    <row r="196" customFormat="false" ht="15" hidden="false" customHeight="false" outlineLevel="0" collapsed="false">
      <c r="A196" s="18"/>
      <c r="B196" s="14"/>
      <c r="C196" s="11" t="str">
        <f aca="false">IF($B196="","",IFERROR(INDEX(Produtos!$B$4:$B$203,MATCH($B196,Produtos!$A$4:$A$203,0)),"código não cadastrado"))</f>
        <v/>
      </c>
      <c r="D196" s="14"/>
      <c r="E196" s="14"/>
      <c r="F196" s="14"/>
      <c r="G196" s="14"/>
    </row>
    <row r="197" customFormat="false" ht="15" hidden="false" customHeight="false" outlineLevel="0" collapsed="false">
      <c r="A197" s="18"/>
      <c r="B197" s="14"/>
      <c r="C197" s="11" t="str">
        <f aca="false">IF($B197="","",IFERROR(INDEX(Produtos!$B$4:$B$203,MATCH($B197,Produtos!$A$4:$A$203,0)),"código não cadastrado"))</f>
        <v/>
      </c>
      <c r="D197" s="14"/>
      <c r="E197" s="14"/>
      <c r="F197" s="14"/>
      <c r="G197" s="14"/>
    </row>
    <row r="198" customFormat="false" ht="15" hidden="false" customHeight="false" outlineLevel="0" collapsed="false">
      <c r="A198" s="18"/>
      <c r="B198" s="14"/>
      <c r="C198" s="11" t="str">
        <f aca="false">IF($B198="","",IFERROR(INDEX(Produtos!$B$4:$B$203,MATCH($B198,Produtos!$A$4:$A$203,0)),"código não cadastrado"))</f>
        <v/>
      </c>
      <c r="D198" s="14"/>
      <c r="E198" s="14"/>
      <c r="F198" s="14"/>
      <c r="G198" s="14"/>
    </row>
    <row r="199" customFormat="false" ht="15" hidden="false" customHeight="false" outlineLevel="0" collapsed="false">
      <c r="A199" s="18"/>
      <c r="B199" s="14"/>
      <c r="C199" s="11" t="str">
        <f aca="false">IF($B199="","",IFERROR(INDEX(Produtos!$B$4:$B$203,MATCH($B199,Produtos!$A$4:$A$203,0)),"código não cadastrado"))</f>
        <v/>
      </c>
      <c r="D199" s="14"/>
      <c r="E199" s="14"/>
      <c r="F199" s="14"/>
      <c r="G199" s="14"/>
    </row>
    <row r="200" customFormat="false" ht="15" hidden="false" customHeight="false" outlineLevel="0" collapsed="false">
      <c r="A200" s="18"/>
      <c r="B200" s="14"/>
      <c r="C200" s="11" t="str">
        <f aca="false">IF($B200="","",IFERROR(INDEX(Produtos!$B$4:$B$203,MATCH($B200,Produtos!$A$4:$A$203,0)),"código não cadastrado"))</f>
        <v/>
      </c>
      <c r="D200" s="14"/>
      <c r="E200" s="14"/>
      <c r="F200" s="14"/>
      <c r="G200" s="14"/>
    </row>
    <row r="201" customFormat="false" ht="15" hidden="false" customHeight="false" outlineLevel="0" collapsed="false">
      <c r="A201" s="18"/>
      <c r="B201" s="14"/>
      <c r="C201" s="11" t="str">
        <f aca="false">IF($B201="","",IFERROR(INDEX(Produtos!$B$4:$B$203,MATCH($B201,Produtos!$A$4:$A$203,0)),"código não cadastrado"))</f>
        <v/>
      </c>
      <c r="D201" s="14"/>
      <c r="E201" s="14"/>
      <c r="F201" s="14"/>
      <c r="G201" s="14"/>
    </row>
    <row r="202" customFormat="false" ht="15" hidden="false" customHeight="false" outlineLevel="0" collapsed="false">
      <c r="A202" s="18"/>
      <c r="B202" s="14"/>
      <c r="C202" s="11" t="str">
        <f aca="false">IF($B202="","",IFERROR(INDEX(Produtos!$B$4:$B$203,MATCH($B202,Produtos!$A$4:$A$203,0)),"código não cadastrado"))</f>
        <v/>
      </c>
      <c r="D202" s="14"/>
      <c r="E202" s="14"/>
      <c r="F202" s="14"/>
      <c r="G202" s="14"/>
    </row>
    <row r="203" customFormat="false" ht="15" hidden="false" customHeight="false" outlineLevel="0" collapsed="false">
      <c r="A203" s="18"/>
      <c r="B203" s="14"/>
      <c r="C203" s="11" t="str">
        <f aca="false">IF($B203="","",IFERROR(INDEX(Produtos!$B$4:$B$203,MATCH($B203,Produtos!$A$4:$A$203,0)),"código não cadastrado"))</f>
        <v/>
      </c>
      <c r="D203" s="14"/>
      <c r="E203" s="14"/>
      <c r="F203" s="14"/>
      <c r="G203" s="14"/>
    </row>
    <row r="204" customFormat="false" ht="15" hidden="false" customHeight="false" outlineLevel="0" collapsed="false">
      <c r="A204" s="18"/>
      <c r="B204" s="14"/>
      <c r="C204" s="11" t="str">
        <f aca="false">IF($B204="","",IFERROR(INDEX(Produtos!$B$4:$B$203,MATCH($B204,Produtos!$A$4:$A$203,0)),"código não cadastrado"))</f>
        <v/>
      </c>
      <c r="D204" s="14"/>
      <c r="E204" s="14"/>
      <c r="F204" s="14"/>
      <c r="G204" s="14"/>
    </row>
    <row r="205" customFormat="false" ht="15" hidden="false" customHeight="false" outlineLevel="0" collapsed="false">
      <c r="A205" s="18"/>
      <c r="B205" s="14"/>
      <c r="C205" s="11" t="str">
        <f aca="false">IF($B205="","",IFERROR(INDEX(Produtos!$B$4:$B$203,MATCH($B205,Produtos!$A$4:$A$203,0)),"código não cadastrado"))</f>
        <v/>
      </c>
      <c r="D205" s="14"/>
      <c r="E205" s="14"/>
      <c r="F205" s="14"/>
      <c r="G205" s="14"/>
    </row>
    <row r="206" customFormat="false" ht="15" hidden="false" customHeight="false" outlineLevel="0" collapsed="false">
      <c r="A206" s="18"/>
      <c r="B206" s="14"/>
      <c r="C206" s="11" t="str">
        <f aca="false">IF($B206="","",IFERROR(INDEX(Produtos!$B$4:$B$203,MATCH($B206,Produtos!$A$4:$A$203,0)),"código não cadastrado"))</f>
        <v/>
      </c>
      <c r="D206" s="14"/>
      <c r="E206" s="14"/>
      <c r="F206" s="14"/>
      <c r="G206" s="14"/>
    </row>
    <row r="207" customFormat="false" ht="15" hidden="false" customHeight="false" outlineLevel="0" collapsed="false">
      <c r="A207" s="18"/>
      <c r="B207" s="14"/>
      <c r="C207" s="11" t="str">
        <f aca="false">IF($B207="","",IFERROR(INDEX(Produtos!$B$4:$B$203,MATCH($B207,Produtos!$A$4:$A$203,0)),"código não cadastrado"))</f>
        <v/>
      </c>
      <c r="D207" s="14"/>
      <c r="E207" s="14"/>
      <c r="F207" s="14"/>
      <c r="G207" s="14"/>
    </row>
    <row r="208" customFormat="false" ht="15" hidden="false" customHeight="false" outlineLevel="0" collapsed="false">
      <c r="A208" s="18"/>
      <c r="B208" s="14"/>
      <c r="C208" s="11" t="str">
        <f aca="false">IF($B208="","",IFERROR(INDEX(Produtos!$B$4:$B$203,MATCH($B208,Produtos!$A$4:$A$203,0)),"código não cadastrado"))</f>
        <v/>
      </c>
      <c r="D208" s="14"/>
      <c r="E208" s="14"/>
      <c r="F208" s="14"/>
      <c r="G208" s="14"/>
    </row>
    <row r="209" customFormat="false" ht="15" hidden="false" customHeight="false" outlineLevel="0" collapsed="false">
      <c r="A209" s="18"/>
      <c r="B209" s="14"/>
      <c r="C209" s="11" t="str">
        <f aca="false">IF($B209="","",IFERROR(INDEX(Produtos!$B$4:$B$203,MATCH($B209,Produtos!$A$4:$A$203,0)),"código não cadastrado"))</f>
        <v/>
      </c>
      <c r="D209" s="14"/>
      <c r="E209" s="14"/>
      <c r="F209" s="14"/>
      <c r="G209" s="14"/>
    </row>
    <row r="210" customFormat="false" ht="15" hidden="false" customHeight="false" outlineLevel="0" collapsed="false">
      <c r="A210" s="18"/>
      <c r="B210" s="14"/>
      <c r="C210" s="11" t="str">
        <f aca="false">IF($B210="","",IFERROR(INDEX(Produtos!$B$4:$B$203,MATCH($B210,Produtos!$A$4:$A$203,0)),"código não cadastrado"))</f>
        <v/>
      </c>
      <c r="D210" s="14"/>
      <c r="E210" s="14"/>
      <c r="F210" s="14"/>
      <c r="G210" s="14"/>
    </row>
    <row r="211" customFormat="false" ht="15" hidden="false" customHeight="false" outlineLevel="0" collapsed="false">
      <c r="A211" s="18"/>
      <c r="B211" s="14"/>
      <c r="C211" s="11" t="str">
        <f aca="false">IF($B211="","",IFERROR(INDEX(Produtos!$B$4:$B$203,MATCH($B211,Produtos!$A$4:$A$203,0)),"código não cadastrado"))</f>
        <v/>
      </c>
      <c r="D211" s="14"/>
      <c r="E211" s="14"/>
      <c r="F211" s="14"/>
      <c r="G211" s="14"/>
    </row>
    <row r="212" customFormat="false" ht="15" hidden="false" customHeight="false" outlineLevel="0" collapsed="false">
      <c r="A212" s="18"/>
      <c r="B212" s="14"/>
      <c r="C212" s="11" t="str">
        <f aca="false">IF($B212="","",IFERROR(INDEX(Produtos!$B$4:$B$203,MATCH($B212,Produtos!$A$4:$A$203,0)),"código não cadastrado"))</f>
        <v/>
      </c>
      <c r="D212" s="14"/>
      <c r="E212" s="14"/>
      <c r="F212" s="14"/>
      <c r="G212" s="14"/>
    </row>
    <row r="213" customFormat="false" ht="15" hidden="false" customHeight="false" outlineLevel="0" collapsed="false">
      <c r="A213" s="18"/>
      <c r="B213" s="14"/>
      <c r="C213" s="11" t="str">
        <f aca="false">IF($B213="","",IFERROR(INDEX(Produtos!$B$4:$B$203,MATCH($B213,Produtos!$A$4:$A$203,0)),"código não cadastrado"))</f>
        <v/>
      </c>
      <c r="D213" s="14"/>
      <c r="E213" s="14"/>
      <c r="F213" s="14"/>
      <c r="G213" s="14"/>
    </row>
    <row r="214" customFormat="false" ht="15" hidden="false" customHeight="false" outlineLevel="0" collapsed="false">
      <c r="A214" s="18"/>
      <c r="B214" s="14"/>
      <c r="C214" s="11" t="str">
        <f aca="false">IF($B214="","",IFERROR(INDEX(Produtos!$B$4:$B$203,MATCH($B214,Produtos!$A$4:$A$203,0)),"código não cadastrado"))</f>
        <v/>
      </c>
      <c r="D214" s="14"/>
      <c r="E214" s="14"/>
      <c r="F214" s="14"/>
      <c r="G214" s="14"/>
    </row>
    <row r="215" customFormat="false" ht="15" hidden="false" customHeight="false" outlineLevel="0" collapsed="false">
      <c r="A215" s="18"/>
      <c r="B215" s="14"/>
      <c r="C215" s="11" t="str">
        <f aca="false">IF($B215="","",IFERROR(INDEX(Produtos!$B$4:$B$203,MATCH($B215,Produtos!$A$4:$A$203,0)),"código não cadastrado"))</f>
        <v/>
      </c>
      <c r="D215" s="14"/>
      <c r="E215" s="14"/>
      <c r="F215" s="14"/>
      <c r="G215" s="14"/>
    </row>
    <row r="216" customFormat="false" ht="15" hidden="false" customHeight="false" outlineLevel="0" collapsed="false">
      <c r="A216" s="18"/>
      <c r="B216" s="14"/>
      <c r="C216" s="11" t="str">
        <f aca="false">IF($B216="","",IFERROR(INDEX(Produtos!$B$4:$B$203,MATCH($B216,Produtos!$A$4:$A$203,0)),"código não cadastrado"))</f>
        <v/>
      </c>
      <c r="D216" s="14"/>
      <c r="E216" s="14"/>
      <c r="F216" s="14"/>
      <c r="G216" s="14"/>
    </row>
    <row r="217" customFormat="false" ht="15" hidden="false" customHeight="false" outlineLevel="0" collapsed="false">
      <c r="A217" s="18"/>
      <c r="B217" s="14"/>
      <c r="C217" s="11" t="str">
        <f aca="false">IF($B217="","",IFERROR(INDEX(Produtos!$B$4:$B$203,MATCH($B217,Produtos!$A$4:$A$203,0)),"código não cadastrado"))</f>
        <v/>
      </c>
      <c r="D217" s="14"/>
      <c r="E217" s="14"/>
      <c r="F217" s="14"/>
      <c r="G217" s="14"/>
    </row>
    <row r="218" customFormat="false" ht="15" hidden="false" customHeight="false" outlineLevel="0" collapsed="false">
      <c r="A218" s="18"/>
      <c r="B218" s="14"/>
      <c r="C218" s="11" t="str">
        <f aca="false">IF($B218="","",IFERROR(INDEX(Produtos!$B$4:$B$203,MATCH($B218,Produtos!$A$4:$A$203,0)),"código não cadastrado"))</f>
        <v/>
      </c>
      <c r="D218" s="14"/>
      <c r="E218" s="14"/>
      <c r="F218" s="14"/>
      <c r="G218" s="14"/>
    </row>
    <row r="219" customFormat="false" ht="15" hidden="false" customHeight="false" outlineLevel="0" collapsed="false">
      <c r="A219" s="18"/>
      <c r="B219" s="14"/>
      <c r="C219" s="11" t="str">
        <f aca="false">IF($B219="","",IFERROR(INDEX(Produtos!$B$4:$B$203,MATCH($B219,Produtos!$A$4:$A$203,0)),"código não cadastrado"))</f>
        <v/>
      </c>
      <c r="D219" s="14"/>
      <c r="E219" s="14"/>
      <c r="F219" s="14"/>
      <c r="G219" s="14"/>
    </row>
    <row r="220" customFormat="false" ht="15" hidden="false" customHeight="false" outlineLevel="0" collapsed="false">
      <c r="A220" s="18"/>
      <c r="B220" s="14"/>
      <c r="C220" s="11" t="str">
        <f aca="false">IF($B220="","",IFERROR(INDEX(Produtos!$B$4:$B$203,MATCH($B220,Produtos!$A$4:$A$203,0)),"código não cadastrado"))</f>
        <v/>
      </c>
      <c r="D220" s="14"/>
      <c r="E220" s="14"/>
      <c r="F220" s="14"/>
      <c r="G220" s="14"/>
    </row>
    <row r="221" customFormat="false" ht="15" hidden="false" customHeight="false" outlineLevel="0" collapsed="false">
      <c r="A221" s="18"/>
      <c r="B221" s="14"/>
      <c r="C221" s="11" t="str">
        <f aca="false">IF($B221="","",IFERROR(INDEX(Produtos!$B$4:$B$203,MATCH($B221,Produtos!$A$4:$A$203,0)),"código não cadastrado"))</f>
        <v/>
      </c>
      <c r="D221" s="14"/>
      <c r="E221" s="14"/>
      <c r="F221" s="14"/>
      <c r="G221" s="14"/>
    </row>
    <row r="222" customFormat="false" ht="15" hidden="false" customHeight="false" outlineLevel="0" collapsed="false">
      <c r="A222" s="18"/>
      <c r="B222" s="14"/>
      <c r="C222" s="11" t="str">
        <f aca="false">IF($B222="","",IFERROR(INDEX(Produtos!$B$4:$B$203,MATCH($B222,Produtos!$A$4:$A$203,0)),"código não cadastrado"))</f>
        <v/>
      </c>
      <c r="D222" s="14"/>
      <c r="E222" s="14"/>
      <c r="F222" s="14"/>
      <c r="G222" s="14"/>
    </row>
    <row r="223" customFormat="false" ht="15" hidden="false" customHeight="false" outlineLevel="0" collapsed="false">
      <c r="A223" s="18"/>
      <c r="B223" s="14"/>
      <c r="C223" s="11" t="str">
        <f aca="false">IF($B223="","",IFERROR(INDEX(Produtos!$B$4:$B$203,MATCH($B223,Produtos!$A$4:$A$203,0)),"código não cadastrado"))</f>
        <v/>
      </c>
      <c r="D223" s="14"/>
      <c r="E223" s="14"/>
      <c r="F223" s="14"/>
      <c r="G223" s="14"/>
    </row>
    <row r="224" customFormat="false" ht="15" hidden="false" customHeight="false" outlineLevel="0" collapsed="false">
      <c r="A224" s="18"/>
      <c r="B224" s="14"/>
      <c r="C224" s="11" t="str">
        <f aca="false">IF($B224="","",IFERROR(INDEX(Produtos!$B$4:$B$203,MATCH($B224,Produtos!$A$4:$A$203,0)),"código não cadastrado"))</f>
        <v/>
      </c>
      <c r="D224" s="14"/>
      <c r="E224" s="14"/>
      <c r="F224" s="14"/>
      <c r="G224" s="14"/>
    </row>
    <row r="225" customFormat="false" ht="15" hidden="false" customHeight="false" outlineLevel="0" collapsed="false">
      <c r="A225" s="18"/>
      <c r="B225" s="14"/>
      <c r="C225" s="11" t="str">
        <f aca="false">IF($B225="","",IFERROR(INDEX(Produtos!$B$4:$B$203,MATCH($B225,Produtos!$A$4:$A$203,0)),"código não cadastrado"))</f>
        <v/>
      </c>
      <c r="D225" s="14"/>
      <c r="E225" s="14"/>
      <c r="F225" s="14"/>
      <c r="G225" s="14"/>
    </row>
    <row r="226" customFormat="false" ht="15" hidden="false" customHeight="false" outlineLevel="0" collapsed="false">
      <c r="A226" s="18"/>
      <c r="B226" s="14"/>
      <c r="C226" s="11" t="str">
        <f aca="false">IF($B226="","",IFERROR(INDEX(Produtos!$B$4:$B$203,MATCH($B226,Produtos!$A$4:$A$203,0)),"código não cadastrado"))</f>
        <v/>
      </c>
      <c r="D226" s="14"/>
      <c r="E226" s="14"/>
      <c r="F226" s="14"/>
      <c r="G226" s="14"/>
    </row>
    <row r="227" customFormat="false" ht="15" hidden="false" customHeight="false" outlineLevel="0" collapsed="false">
      <c r="A227" s="18"/>
      <c r="B227" s="14"/>
      <c r="C227" s="11" t="str">
        <f aca="false">IF($B227="","",IFERROR(INDEX(Produtos!$B$4:$B$203,MATCH($B227,Produtos!$A$4:$A$203,0)),"código não cadastrado"))</f>
        <v/>
      </c>
      <c r="D227" s="14"/>
      <c r="E227" s="14"/>
      <c r="F227" s="14"/>
      <c r="G227" s="14"/>
    </row>
    <row r="228" customFormat="false" ht="15" hidden="false" customHeight="false" outlineLevel="0" collapsed="false">
      <c r="A228" s="18"/>
      <c r="B228" s="14"/>
      <c r="C228" s="11" t="str">
        <f aca="false">IF($B228="","",IFERROR(INDEX(Produtos!$B$4:$B$203,MATCH($B228,Produtos!$A$4:$A$203,0)),"código não cadastrado"))</f>
        <v/>
      </c>
      <c r="D228" s="14"/>
      <c r="E228" s="14"/>
      <c r="F228" s="14"/>
      <c r="G228" s="14"/>
    </row>
    <row r="229" customFormat="false" ht="15" hidden="false" customHeight="false" outlineLevel="0" collapsed="false">
      <c r="A229" s="18"/>
      <c r="B229" s="14"/>
      <c r="C229" s="11" t="str">
        <f aca="false">IF($B229="","",IFERROR(INDEX(Produtos!$B$4:$B$203,MATCH($B229,Produtos!$A$4:$A$203,0)),"código não cadastrado"))</f>
        <v/>
      </c>
      <c r="D229" s="14"/>
      <c r="E229" s="14"/>
      <c r="F229" s="14"/>
      <c r="G229" s="14"/>
    </row>
    <row r="230" customFormat="false" ht="15" hidden="false" customHeight="false" outlineLevel="0" collapsed="false">
      <c r="A230" s="18"/>
      <c r="B230" s="14"/>
      <c r="C230" s="11" t="str">
        <f aca="false">IF($B230="","",IFERROR(INDEX(Produtos!$B$4:$B$203,MATCH($B230,Produtos!$A$4:$A$203,0)),"código não cadastrado"))</f>
        <v/>
      </c>
      <c r="D230" s="14"/>
      <c r="E230" s="14"/>
      <c r="F230" s="14"/>
      <c r="G230" s="14"/>
    </row>
    <row r="231" customFormat="false" ht="15" hidden="false" customHeight="false" outlineLevel="0" collapsed="false">
      <c r="A231" s="18"/>
      <c r="B231" s="14"/>
      <c r="C231" s="11" t="str">
        <f aca="false">IF($B231="","",IFERROR(INDEX(Produtos!$B$4:$B$203,MATCH($B231,Produtos!$A$4:$A$203,0)),"código não cadastrado"))</f>
        <v/>
      </c>
      <c r="D231" s="14"/>
      <c r="E231" s="14"/>
      <c r="F231" s="14"/>
      <c r="G231" s="14"/>
    </row>
    <row r="232" customFormat="false" ht="15" hidden="false" customHeight="false" outlineLevel="0" collapsed="false">
      <c r="A232" s="18"/>
      <c r="B232" s="14"/>
      <c r="C232" s="11" t="str">
        <f aca="false">IF($B232="","",IFERROR(INDEX(Produtos!$B$4:$B$203,MATCH($B232,Produtos!$A$4:$A$203,0)),"código não cadastrado"))</f>
        <v/>
      </c>
      <c r="D232" s="14"/>
      <c r="E232" s="14"/>
      <c r="F232" s="14"/>
      <c r="G232" s="14"/>
    </row>
    <row r="233" customFormat="false" ht="15" hidden="false" customHeight="false" outlineLevel="0" collapsed="false">
      <c r="A233" s="18"/>
      <c r="B233" s="14"/>
      <c r="C233" s="11" t="str">
        <f aca="false">IF($B233="","",IFERROR(INDEX(Produtos!$B$4:$B$203,MATCH($B233,Produtos!$A$4:$A$203,0)),"código não cadastrado"))</f>
        <v/>
      </c>
      <c r="D233" s="14"/>
      <c r="E233" s="14"/>
      <c r="F233" s="14"/>
      <c r="G233" s="14"/>
    </row>
    <row r="234" customFormat="false" ht="15" hidden="false" customHeight="false" outlineLevel="0" collapsed="false">
      <c r="A234" s="18"/>
      <c r="B234" s="14"/>
      <c r="C234" s="11" t="str">
        <f aca="false">IF($B234="","",IFERROR(INDEX(Produtos!$B$4:$B$203,MATCH($B234,Produtos!$A$4:$A$203,0)),"código não cadastrado"))</f>
        <v/>
      </c>
      <c r="D234" s="14"/>
      <c r="E234" s="14"/>
      <c r="F234" s="14"/>
      <c r="G234" s="14"/>
    </row>
    <row r="235" customFormat="false" ht="15" hidden="false" customHeight="false" outlineLevel="0" collapsed="false">
      <c r="A235" s="18"/>
      <c r="B235" s="14"/>
      <c r="C235" s="11" t="str">
        <f aca="false">IF($B235="","",IFERROR(INDEX(Produtos!$B$4:$B$203,MATCH($B235,Produtos!$A$4:$A$203,0)),"código não cadastrado"))</f>
        <v/>
      </c>
      <c r="D235" s="14"/>
      <c r="E235" s="14"/>
      <c r="F235" s="14"/>
      <c r="G235" s="14"/>
    </row>
    <row r="236" customFormat="false" ht="15" hidden="false" customHeight="false" outlineLevel="0" collapsed="false">
      <c r="A236" s="18"/>
      <c r="B236" s="14"/>
      <c r="C236" s="11" t="str">
        <f aca="false">IF($B236="","",IFERROR(INDEX(Produtos!$B$4:$B$203,MATCH($B236,Produtos!$A$4:$A$203,0)),"código não cadastrado"))</f>
        <v/>
      </c>
      <c r="D236" s="14"/>
      <c r="E236" s="14"/>
      <c r="F236" s="14"/>
      <c r="G236" s="14"/>
    </row>
    <row r="237" customFormat="false" ht="15" hidden="false" customHeight="false" outlineLevel="0" collapsed="false">
      <c r="A237" s="18"/>
      <c r="B237" s="14"/>
      <c r="C237" s="11" t="str">
        <f aca="false">IF($B237="","",IFERROR(INDEX(Produtos!$B$4:$B$203,MATCH($B237,Produtos!$A$4:$A$203,0)),"código não cadastrado"))</f>
        <v/>
      </c>
      <c r="D237" s="14"/>
      <c r="E237" s="14"/>
      <c r="F237" s="14"/>
      <c r="G237" s="14"/>
    </row>
    <row r="238" customFormat="false" ht="15" hidden="false" customHeight="false" outlineLevel="0" collapsed="false">
      <c r="A238" s="18"/>
      <c r="B238" s="14"/>
      <c r="C238" s="11" t="str">
        <f aca="false">IF($B238="","",IFERROR(INDEX(Produtos!$B$4:$B$203,MATCH($B238,Produtos!$A$4:$A$203,0)),"código não cadastrado"))</f>
        <v/>
      </c>
      <c r="D238" s="14"/>
      <c r="E238" s="14"/>
      <c r="F238" s="14"/>
      <c r="G238" s="14"/>
    </row>
    <row r="239" customFormat="false" ht="15" hidden="false" customHeight="false" outlineLevel="0" collapsed="false">
      <c r="A239" s="18"/>
      <c r="B239" s="14"/>
      <c r="C239" s="11" t="str">
        <f aca="false">IF($B239="","",IFERROR(INDEX(Produtos!$B$4:$B$203,MATCH($B239,Produtos!$A$4:$A$203,0)),"código não cadastrado"))</f>
        <v/>
      </c>
      <c r="D239" s="14"/>
      <c r="E239" s="14"/>
      <c r="F239" s="14"/>
      <c r="G239" s="14"/>
    </row>
    <row r="240" customFormat="false" ht="15" hidden="false" customHeight="false" outlineLevel="0" collapsed="false">
      <c r="A240" s="18"/>
      <c r="B240" s="14"/>
      <c r="C240" s="11" t="str">
        <f aca="false">IF($B240="","",IFERROR(INDEX(Produtos!$B$4:$B$203,MATCH($B240,Produtos!$A$4:$A$203,0)),"código não cadastrado"))</f>
        <v/>
      </c>
      <c r="D240" s="14"/>
      <c r="E240" s="14"/>
      <c r="F240" s="14"/>
      <c r="G240" s="14"/>
    </row>
    <row r="241" customFormat="false" ht="15" hidden="false" customHeight="false" outlineLevel="0" collapsed="false">
      <c r="A241" s="18"/>
      <c r="B241" s="14"/>
      <c r="C241" s="11" t="str">
        <f aca="false">IF($B241="","",IFERROR(INDEX(Produtos!$B$4:$B$203,MATCH($B241,Produtos!$A$4:$A$203,0)),"código não cadastrado"))</f>
        <v/>
      </c>
      <c r="D241" s="14"/>
      <c r="E241" s="14"/>
      <c r="F241" s="14"/>
      <c r="G241" s="14"/>
    </row>
    <row r="242" customFormat="false" ht="15" hidden="false" customHeight="false" outlineLevel="0" collapsed="false">
      <c r="A242" s="18"/>
      <c r="B242" s="14"/>
      <c r="C242" s="11" t="str">
        <f aca="false">IF($B242="","",IFERROR(INDEX(Produtos!$B$4:$B$203,MATCH($B242,Produtos!$A$4:$A$203,0)),"código não cadastrado"))</f>
        <v/>
      </c>
      <c r="D242" s="14"/>
      <c r="E242" s="14"/>
      <c r="F242" s="14"/>
      <c r="G242" s="14"/>
    </row>
    <row r="243" customFormat="false" ht="15" hidden="false" customHeight="false" outlineLevel="0" collapsed="false">
      <c r="A243" s="18"/>
      <c r="B243" s="14"/>
      <c r="C243" s="11" t="str">
        <f aca="false">IF($B243="","",IFERROR(INDEX(Produtos!$B$4:$B$203,MATCH($B243,Produtos!$A$4:$A$203,0)),"código não cadastrado"))</f>
        <v/>
      </c>
      <c r="D243" s="14"/>
      <c r="E243" s="14"/>
      <c r="F243" s="14"/>
      <c r="G243" s="14"/>
    </row>
    <row r="244" customFormat="false" ht="15" hidden="false" customHeight="false" outlineLevel="0" collapsed="false">
      <c r="A244" s="18"/>
      <c r="B244" s="14"/>
      <c r="C244" s="11" t="str">
        <f aca="false">IF($B244="","",IFERROR(INDEX(Produtos!$B$4:$B$203,MATCH($B244,Produtos!$A$4:$A$203,0)),"código não cadastrado"))</f>
        <v/>
      </c>
      <c r="D244" s="14"/>
      <c r="E244" s="14"/>
      <c r="F244" s="14"/>
      <c r="G244" s="14"/>
    </row>
    <row r="245" customFormat="false" ht="15" hidden="false" customHeight="false" outlineLevel="0" collapsed="false">
      <c r="A245" s="18"/>
      <c r="B245" s="14"/>
      <c r="C245" s="11" t="str">
        <f aca="false">IF($B245="","",IFERROR(INDEX(Produtos!$B$4:$B$203,MATCH($B245,Produtos!$A$4:$A$203,0)),"código não cadastrado"))</f>
        <v/>
      </c>
      <c r="D245" s="14"/>
      <c r="E245" s="14"/>
      <c r="F245" s="14"/>
      <c r="G245" s="14"/>
    </row>
    <row r="246" customFormat="false" ht="15" hidden="false" customHeight="false" outlineLevel="0" collapsed="false">
      <c r="A246" s="18"/>
      <c r="B246" s="14"/>
      <c r="C246" s="11" t="str">
        <f aca="false">IF($B246="","",IFERROR(INDEX(Produtos!$B$4:$B$203,MATCH($B246,Produtos!$A$4:$A$203,0)),"código não cadastrado"))</f>
        <v/>
      </c>
      <c r="D246" s="14"/>
      <c r="E246" s="14"/>
      <c r="F246" s="14"/>
      <c r="G246" s="14"/>
    </row>
    <row r="247" customFormat="false" ht="15" hidden="false" customHeight="false" outlineLevel="0" collapsed="false">
      <c r="A247" s="18"/>
      <c r="B247" s="14"/>
      <c r="C247" s="11" t="str">
        <f aca="false">IF($B247="","",IFERROR(INDEX(Produtos!$B$4:$B$203,MATCH($B247,Produtos!$A$4:$A$203,0)),"código não cadastrado"))</f>
        <v/>
      </c>
      <c r="D247" s="14"/>
      <c r="E247" s="14"/>
      <c r="F247" s="14"/>
      <c r="G247" s="14"/>
    </row>
    <row r="248" customFormat="false" ht="15" hidden="false" customHeight="false" outlineLevel="0" collapsed="false">
      <c r="A248" s="18"/>
      <c r="B248" s="14"/>
      <c r="C248" s="11" t="str">
        <f aca="false">IF($B248="","",IFERROR(INDEX(Produtos!$B$4:$B$203,MATCH($B248,Produtos!$A$4:$A$203,0)),"código não cadastrado"))</f>
        <v/>
      </c>
      <c r="D248" s="14"/>
      <c r="E248" s="14"/>
      <c r="F248" s="14"/>
      <c r="G248" s="14"/>
    </row>
    <row r="249" customFormat="false" ht="15" hidden="false" customHeight="false" outlineLevel="0" collapsed="false">
      <c r="A249" s="18"/>
      <c r="B249" s="14"/>
      <c r="C249" s="11" t="str">
        <f aca="false">IF($B249="","",IFERROR(INDEX(Produtos!$B$4:$B$203,MATCH($B249,Produtos!$A$4:$A$203,0)),"código não cadastrado"))</f>
        <v/>
      </c>
      <c r="D249" s="14"/>
      <c r="E249" s="14"/>
      <c r="F249" s="14"/>
      <c r="G249" s="14"/>
    </row>
    <row r="250" customFormat="false" ht="15" hidden="false" customHeight="false" outlineLevel="0" collapsed="false">
      <c r="A250" s="18"/>
      <c r="B250" s="14"/>
      <c r="C250" s="11" t="str">
        <f aca="false">IF($B250="","",IFERROR(INDEX(Produtos!$B$4:$B$203,MATCH($B250,Produtos!$A$4:$A$203,0)),"código não cadastrado"))</f>
        <v/>
      </c>
      <c r="D250" s="14"/>
      <c r="E250" s="14"/>
      <c r="F250" s="14"/>
      <c r="G250" s="14"/>
    </row>
    <row r="251" customFormat="false" ht="15" hidden="false" customHeight="false" outlineLevel="0" collapsed="false">
      <c r="A251" s="18"/>
      <c r="B251" s="14"/>
      <c r="C251" s="11" t="str">
        <f aca="false">IF($B251="","",IFERROR(INDEX(Produtos!$B$4:$B$203,MATCH($B251,Produtos!$A$4:$A$203,0)),"código não cadastrado"))</f>
        <v/>
      </c>
      <c r="D251" s="14"/>
      <c r="E251" s="14"/>
      <c r="F251" s="14"/>
      <c r="G251" s="14"/>
    </row>
    <row r="252" customFormat="false" ht="15" hidden="false" customHeight="false" outlineLevel="0" collapsed="false">
      <c r="A252" s="18"/>
      <c r="B252" s="14"/>
      <c r="C252" s="11" t="str">
        <f aca="false">IF($B252="","",IFERROR(INDEX(Produtos!$B$4:$B$203,MATCH($B252,Produtos!$A$4:$A$203,0)),"código não cadastrado"))</f>
        <v/>
      </c>
      <c r="D252" s="14"/>
      <c r="E252" s="14"/>
      <c r="F252" s="14"/>
      <c r="G252" s="14"/>
    </row>
    <row r="253" customFormat="false" ht="15" hidden="false" customHeight="false" outlineLevel="0" collapsed="false">
      <c r="A253" s="18"/>
      <c r="B253" s="14"/>
      <c r="C253" s="11" t="str">
        <f aca="false">IF($B253="","",IFERROR(INDEX(Produtos!$B$4:$B$203,MATCH($B253,Produtos!$A$4:$A$203,0)),"código não cadastrado"))</f>
        <v/>
      </c>
      <c r="D253" s="14"/>
      <c r="E253" s="14"/>
      <c r="F253" s="14"/>
      <c r="G253" s="14"/>
    </row>
    <row r="254" customFormat="false" ht="15" hidden="false" customHeight="false" outlineLevel="0" collapsed="false">
      <c r="A254" s="18"/>
      <c r="B254" s="14"/>
      <c r="C254" s="11" t="str">
        <f aca="false">IF($B254="","",IFERROR(INDEX(Produtos!$B$4:$B$203,MATCH($B254,Produtos!$A$4:$A$203,0)),"código não cadastrado"))</f>
        <v/>
      </c>
      <c r="D254" s="14"/>
      <c r="E254" s="14"/>
      <c r="F254" s="14"/>
      <c r="G254" s="14"/>
    </row>
    <row r="255" customFormat="false" ht="15" hidden="false" customHeight="false" outlineLevel="0" collapsed="false">
      <c r="A255" s="18"/>
      <c r="B255" s="14"/>
      <c r="C255" s="11" t="str">
        <f aca="false">IF($B255="","",IFERROR(INDEX(Produtos!$B$4:$B$203,MATCH($B255,Produtos!$A$4:$A$203,0)),"código não cadastrado"))</f>
        <v/>
      </c>
      <c r="D255" s="14"/>
      <c r="E255" s="14"/>
      <c r="F255" s="14"/>
      <c r="G255" s="14"/>
    </row>
    <row r="256" customFormat="false" ht="15" hidden="false" customHeight="false" outlineLevel="0" collapsed="false">
      <c r="A256" s="18"/>
      <c r="B256" s="14"/>
      <c r="C256" s="11" t="str">
        <f aca="false">IF($B256="","",IFERROR(INDEX(Produtos!$B$4:$B$203,MATCH($B256,Produtos!$A$4:$A$203,0)),"código não cadastrado"))</f>
        <v/>
      </c>
      <c r="D256" s="14"/>
      <c r="E256" s="14"/>
      <c r="F256" s="14"/>
      <c r="G256" s="14"/>
    </row>
    <row r="257" customFormat="false" ht="15" hidden="false" customHeight="false" outlineLevel="0" collapsed="false">
      <c r="A257" s="18"/>
      <c r="B257" s="14"/>
      <c r="C257" s="11" t="str">
        <f aca="false">IF($B257="","",IFERROR(INDEX(Produtos!$B$4:$B$203,MATCH($B257,Produtos!$A$4:$A$203,0)),"código não cadastrado"))</f>
        <v/>
      </c>
      <c r="D257" s="14"/>
      <c r="E257" s="14"/>
      <c r="F257" s="14"/>
      <c r="G257" s="14"/>
    </row>
    <row r="258" customFormat="false" ht="15" hidden="false" customHeight="false" outlineLevel="0" collapsed="false">
      <c r="A258" s="18"/>
      <c r="B258" s="14"/>
      <c r="C258" s="11" t="str">
        <f aca="false">IF($B258="","",IFERROR(INDEX(Produtos!$B$4:$B$203,MATCH($B258,Produtos!$A$4:$A$203,0)),"código não cadastrado"))</f>
        <v/>
      </c>
      <c r="D258" s="14"/>
      <c r="E258" s="14"/>
      <c r="F258" s="14"/>
      <c r="G258" s="14"/>
    </row>
    <row r="259" customFormat="false" ht="15" hidden="false" customHeight="false" outlineLevel="0" collapsed="false">
      <c r="A259" s="18"/>
      <c r="B259" s="14"/>
      <c r="C259" s="11" t="str">
        <f aca="false">IF($B259="","",IFERROR(INDEX(Produtos!$B$4:$B$203,MATCH($B259,Produtos!$A$4:$A$203,0)),"código não cadastrado"))</f>
        <v/>
      </c>
      <c r="D259" s="14"/>
      <c r="E259" s="14"/>
      <c r="F259" s="14"/>
      <c r="G259" s="14"/>
    </row>
    <row r="260" customFormat="false" ht="15" hidden="false" customHeight="false" outlineLevel="0" collapsed="false">
      <c r="A260" s="18"/>
      <c r="B260" s="14"/>
      <c r="C260" s="11" t="str">
        <f aca="false">IF($B260="","",IFERROR(INDEX(Produtos!$B$4:$B$203,MATCH($B260,Produtos!$A$4:$A$203,0)),"código não cadastrado"))</f>
        <v/>
      </c>
      <c r="D260" s="14"/>
      <c r="E260" s="14"/>
      <c r="F260" s="14"/>
      <c r="G260" s="14"/>
    </row>
    <row r="261" customFormat="false" ht="15" hidden="false" customHeight="false" outlineLevel="0" collapsed="false">
      <c r="A261" s="18"/>
      <c r="B261" s="14"/>
      <c r="C261" s="11" t="str">
        <f aca="false">IF($B261="","",IFERROR(INDEX(Produtos!$B$4:$B$203,MATCH($B261,Produtos!$A$4:$A$203,0)),"código não cadastrado"))</f>
        <v/>
      </c>
      <c r="D261" s="14"/>
      <c r="E261" s="14"/>
      <c r="F261" s="14"/>
      <c r="G261" s="14"/>
    </row>
    <row r="262" customFormat="false" ht="15" hidden="false" customHeight="false" outlineLevel="0" collapsed="false">
      <c r="A262" s="18"/>
      <c r="B262" s="14"/>
      <c r="C262" s="11" t="str">
        <f aca="false">IF($B262="","",IFERROR(INDEX(Produtos!$B$4:$B$203,MATCH($B262,Produtos!$A$4:$A$203,0)),"código não cadastrado"))</f>
        <v/>
      </c>
      <c r="D262" s="14"/>
      <c r="E262" s="14"/>
      <c r="F262" s="14"/>
      <c r="G262" s="14"/>
    </row>
    <row r="263" customFormat="false" ht="15" hidden="false" customHeight="false" outlineLevel="0" collapsed="false">
      <c r="A263" s="18"/>
      <c r="B263" s="14"/>
      <c r="C263" s="11" t="str">
        <f aca="false">IF($B263="","",IFERROR(INDEX(Produtos!$B$4:$B$203,MATCH($B263,Produtos!$A$4:$A$203,0)),"código não cadastrado"))</f>
        <v/>
      </c>
      <c r="D263" s="14"/>
      <c r="E263" s="14"/>
      <c r="F263" s="14"/>
      <c r="G263" s="14"/>
    </row>
    <row r="264" customFormat="false" ht="15" hidden="false" customHeight="false" outlineLevel="0" collapsed="false">
      <c r="A264" s="18"/>
      <c r="B264" s="14"/>
      <c r="C264" s="11" t="str">
        <f aca="false">IF($B264="","",IFERROR(INDEX(Produtos!$B$4:$B$203,MATCH($B264,Produtos!$A$4:$A$203,0)),"código não cadastrado"))</f>
        <v/>
      </c>
      <c r="D264" s="14"/>
      <c r="E264" s="14"/>
      <c r="F264" s="14"/>
      <c r="G264" s="14"/>
    </row>
    <row r="265" customFormat="false" ht="15" hidden="false" customHeight="false" outlineLevel="0" collapsed="false">
      <c r="A265" s="18"/>
      <c r="B265" s="14"/>
      <c r="C265" s="11" t="str">
        <f aca="false">IF($B265="","",IFERROR(INDEX(Produtos!$B$4:$B$203,MATCH($B265,Produtos!$A$4:$A$203,0)),"código não cadastrado"))</f>
        <v/>
      </c>
      <c r="D265" s="14"/>
      <c r="E265" s="14"/>
      <c r="F265" s="14"/>
      <c r="G265" s="14"/>
    </row>
    <row r="266" customFormat="false" ht="15" hidden="false" customHeight="false" outlineLevel="0" collapsed="false">
      <c r="A266" s="18"/>
      <c r="B266" s="14"/>
      <c r="C266" s="11" t="str">
        <f aca="false">IF($B266="","",IFERROR(INDEX(Produtos!$B$4:$B$203,MATCH($B266,Produtos!$A$4:$A$203,0)),"código não cadastrado"))</f>
        <v/>
      </c>
      <c r="D266" s="14"/>
      <c r="E266" s="14"/>
      <c r="F266" s="14"/>
      <c r="G266" s="14"/>
    </row>
    <row r="267" customFormat="false" ht="15" hidden="false" customHeight="false" outlineLevel="0" collapsed="false">
      <c r="A267" s="18"/>
      <c r="B267" s="14"/>
      <c r="C267" s="11" t="str">
        <f aca="false">IF($B267="","",IFERROR(INDEX(Produtos!$B$4:$B$203,MATCH($B267,Produtos!$A$4:$A$203,0)),"código não cadastrado"))</f>
        <v/>
      </c>
      <c r="D267" s="14"/>
      <c r="E267" s="14"/>
      <c r="F267" s="14"/>
      <c r="G267" s="14"/>
    </row>
    <row r="268" customFormat="false" ht="15" hidden="false" customHeight="false" outlineLevel="0" collapsed="false">
      <c r="A268" s="18"/>
      <c r="B268" s="14"/>
      <c r="C268" s="11" t="str">
        <f aca="false">IF($B268="","",IFERROR(INDEX(Produtos!$B$4:$B$203,MATCH($B268,Produtos!$A$4:$A$203,0)),"código não cadastrado"))</f>
        <v/>
      </c>
      <c r="D268" s="14"/>
      <c r="E268" s="14"/>
      <c r="F268" s="14"/>
      <c r="G268" s="14"/>
    </row>
    <row r="269" customFormat="false" ht="15" hidden="false" customHeight="false" outlineLevel="0" collapsed="false">
      <c r="A269" s="18"/>
      <c r="B269" s="14"/>
      <c r="C269" s="11" t="str">
        <f aca="false">IF($B269="","",IFERROR(INDEX(Produtos!$B$4:$B$203,MATCH($B269,Produtos!$A$4:$A$203,0)),"código não cadastrado"))</f>
        <v/>
      </c>
      <c r="D269" s="14"/>
      <c r="E269" s="14"/>
      <c r="F269" s="14"/>
      <c r="G269" s="14"/>
    </row>
    <row r="270" customFormat="false" ht="15" hidden="false" customHeight="false" outlineLevel="0" collapsed="false">
      <c r="A270" s="18"/>
      <c r="B270" s="14"/>
      <c r="C270" s="11" t="str">
        <f aca="false">IF($B270="","",IFERROR(INDEX(Produtos!$B$4:$B$203,MATCH($B270,Produtos!$A$4:$A$203,0)),"código não cadastrado"))</f>
        <v/>
      </c>
      <c r="D270" s="14"/>
      <c r="E270" s="14"/>
      <c r="F270" s="14"/>
      <c r="G270" s="14"/>
    </row>
    <row r="271" customFormat="false" ht="15" hidden="false" customHeight="false" outlineLevel="0" collapsed="false">
      <c r="A271" s="18"/>
      <c r="B271" s="14"/>
      <c r="C271" s="11" t="str">
        <f aca="false">IF($B271="","",IFERROR(INDEX(Produtos!$B$4:$B$203,MATCH($B271,Produtos!$A$4:$A$203,0)),"código não cadastrado"))</f>
        <v/>
      </c>
      <c r="D271" s="14"/>
      <c r="E271" s="14"/>
      <c r="F271" s="14"/>
      <c r="G271" s="14"/>
    </row>
    <row r="272" customFormat="false" ht="15" hidden="false" customHeight="false" outlineLevel="0" collapsed="false">
      <c r="A272" s="18"/>
      <c r="B272" s="14"/>
      <c r="C272" s="11" t="str">
        <f aca="false">IF($B272="","",IFERROR(INDEX(Produtos!$B$4:$B$203,MATCH($B272,Produtos!$A$4:$A$203,0)),"código não cadastrado"))</f>
        <v/>
      </c>
      <c r="D272" s="14"/>
      <c r="E272" s="14"/>
      <c r="F272" s="14"/>
      <c r="G272" s="14"/>
    </row>
    <row r="273" customFormat="false" ht="15" hidden="false" customHeight="false" outlineLevel="0" collapsed="false">
      <c r="A273" s="18"/>
      <c r="B273" s="14"/>
      <c r="C273" s="11" t="str">
        <f aca="false">IF($B273="","",IFERROR(INDEX(Produtos!$B$4:$B$203,MATCH($B273,Produtos!$A$4:$A$203,0)),"código não cadastrado"))</f>
        <v/>
      </c>
      <c r="D273" s="14"/>
      <c r="E273" s="14"/>
      <c r="F273" s="14"/>
      <c r="G273" s="14"/>
    </row>
    <row r="274" customFormat="false" ht="15" hidden="false" customHeight="false" outlineLevel="0" collapsed="false">
      <c r="A274" s="18"/>
      <c r="B274" s="14"/>
      <c r="C274" s="11" t="str">
        <f aca="false">IF($B274="","",IFERROR(INDEX(Produtos!$B$4:$B$203,MATCH($B274,Produtos!$A$4:$A$203,0)),"código não cadastrado"))</f>
        <v/>
      </c>
      <c r="D274" s="14"/>
      <c r="E274" s="14"/>
      <c r="F274" s="14"/>
      <c r="G274" s="14"/>
    </row>
    <row r="275" customFormat="false" ht="15" hidden="false" customHeight="false" outlineLevel="0" collapsed="false">
      <c r="A275" s="18"/>
      <c r="B275" s="14"/>
      <c r="C275" s="11" t="str">
        <f aca="false">IF($B275="","",IFERROR(INDEX(Produtos!$B$4:$B$203,MATCH($B275,Produtos!$A$4:$A$203,0)),"código não cadastrado"))</f>
        <v/>
      </c>
      <c r="D275" s="14"/>
      <c r="E275" s="14"/>
      <c r="F275" s="14"/>
      <c r="G275" s="14"/>
    </row>
    <row r="276" customFormat="false" ht="15" hidden="false" customHeight="false" outlineLevel="0" collapsed="false">
      <c r="A276" s="18"/>
      <c r="B276" s="14"/>
      <c r="C276" s="11" t="str">
        <f aca="false">IF($B276="","",IFERROR(INDEX(Produtos!$B$4:$B$203,MATCH($B276,Produtos!$A$4:$A$203,0)),"código não cadastrado"))</f>
        <v/>
      </c>
      <c r="D276" s="14"/>
      <c r="E276" s="14"/>
      <c r="F276" s="14"/>
      <c r="G276" s="14"/>
    </row>
    <row r="277" customFormat="false" ht="15" hidden="false" customHeight="false" outlineLevel="0" collapsed="false">
      <c r="A277" s="18"/>
      <c r="B277" s="14"/>
      <c r="C277" s="11" t="str">
        <f aca="false">IF($B277="","",IFERROR(INDEX(Produtos!$B$4:$B$203,MATCH($B277,Produtos!$A$4:$A$203,0)),"código não cadastrado"))</f>
        <v/>
      </c>
      <c r="D277" s="14"/>
      <c r="E277" s="14"/>
      <c r="F277" s="14"/>
      <c r="G277" s="14"/>
    </row>
    <row r="278" customFormat="false" ht="15" hidden="false" customHeight="false" outlineLevel="0" collapsed="false">
      <c r="A278" s="18"/>
      <c r="B278" s="14"/>
      <c r="C278" s="11" t="str">
        <f aca="false">IF($B278="","",IFERROR(INDEX(Produtos!$B$4:$B$203,MATCH($B278,Produtos!$A$4:$A$203,0)),"código não cadastrado"))</f>
        <v/>
      </c>
      <c r="D278" s="14"/>
      <c r="E278" s="14"/>
      <c r="F278" s="14"/>
      <c r="G278" s="14"/>
    </row>
    <row r="279" customFormat="false" ht="15" hidden="false" customHeight="false" outlineLevel="0" collapsed="false">
      <c r="A279" s="18"/>
      <c r="B279" s="14"/>
      <c r="C279" s="11" t="str">
        <f aca="false">IF($B279="","",IFERROR(INDEX(Produtos!$B$4:$B$203,MATCH($B279,Produtos!$A$4:$A$203,0)),"código não cadastrado"))</f>
        <v/>
      </c>
      <c r="D279" s="14"/>
      <c r="E279" s="14"/>
      <c r="F279" s="14"/>
      <c r="G279" s="14"/>
    </row>
    <row r="280" customFormat="false" ht="15" hidden="false" customHeight="false" outlineLevel="0" collapsed="false">
      <c r="A280" s="18"/>
      <c r="B280" s="14"/>
      <c r="C280" s="11" t="str">
        <f aca="false">IF($B280="","",IFERROR(INDEX(Produtos!$B$4:$B$203,MATCH($B280,Produtos!$A$4:$A$203,0)),"código não cadastrado"))</f>
        <v/>
      </c>
      <c r="D280" s="14"/>
      <c r="E280" s="14"/>
      <c r="F280" s="14"/>
      <c r="G280" s="14"/>
    </row>
    <row r="281" customFormat="false" ht="15" hidden="false" customHeight="false" outlineLevel="0" collapsed="false">
      <c r="A281" s="18"/>
      <c r="B281" s="14"/>
      <c r="C281" s="11" t="str">
        <f aca="false">IF($B281="","",IFERROR(INDEX(Produtos!$B$4:$B$203,MATCH($B281,Produtos!$A$4:$A$203,0)),"código não cadastrado"))</f>
        <v/>
      </c>
      <c r="D281" s="14"/>
      <c r="E281" s="14"/>
      <c r="F281" s="14"/>
      <c r="G281" s="14"/>
    </row>
    <row r="282" customFormat="false" ht="15" hidden="false" customHeight="false" outlineLevel="0" collapsed="false">
      <c r="A282" s="18"/>
      <c r="B282" s="14"/>
      <c r="C282" s="11" t="str">
        <f aca="false">IF($B282="","",IFERROR(INDEX(Produtos!$B$4:$B$203,MATCH($B282,Produtos!$A$4:$A$203,0)),"código não cadastrado"))</f>
        <v/>
      </c>
      <c r="D282" s="14"/>
      <c r="E282" s="14"/>
      <c r="F282" s="14"/>
      <c r="G282" s="14"/>
    </row>
    <row r="283" customFormat="false" ht="15" hidden="false" customHeight="false" outlineLevel="0" collapsed="false">
      <c r="A283" s="18"/>
      <c r="B283" s="14"/>
      <c r="C283" s="11" t="str">
        <f aca="false">IF($B283="","",IFERROR(INDEX(Produtos!$B$4:$B$203,MATCH($B283,Produtos!$A$4:$A$203,0)),"código não cadastrado"))</f>
        <v/>
      </c>
      <c r="D283" s="14"/>
      <c r="E283" s="14"/>
      <c r="F283" s="14"/>
      <c r="G283" s="14"/>
    </row>
    <row r="284" customFormat="false" ht="15" hidden="false" customHeight="false" outlineLevel="0" collapsed="false">
      <c r="A284" s="18"/>
      <c r="B284" s="14"/>
      <c r="C284" s="11" t="str">
        <f aca="false">IF($B284="","",IFERROR(INDEX(Produtos!$B$4:$B$203,MATCH($B284,Produtos!$A$4:$A$203,0)),"código não cadastrado"))</f>
        <v/>
      </c>
      <c r="D284" s="14"/>
      <c r="E284" s="14"/>
      <c r="F284" s="14"/>
      <c r="G284" s="14"/>
    </row>
    <row r="285" customFormat="false" ht="15" hidden="false" customHeight="false" outlineLevel="0" collapsed="false">
      <c r="A285" s="18"/>
      <c r="B285" s="14"/>
      <c r="C285" s="11" t="str">
        <f aca="false">IF($B285="","",IFERROR(INDEX(Produtos!$B$4:$B$203,MATCH($B285,Produtos!$A$4:$A$203,0)),"código não cadastrado"))</f>
        <v/>
      </c>
      <c r="D285" s="14"/>
      <c r="E285" s="14"/>
      <c r="F285" s="14"/>
      <c r="G285" s="14"/>
    </row>
    <row r="286" customFormat="false" ht="15" hidden="false" customHeight="false" outlineLevel="0" collapsed="false">
      <c r="A286" s="18"/>
      <c r="B286" s="14"/>
      <c r="C286" s="11" t="str">
        <f aca="false">IF($B286="","",IFERROR(INDEX(Produtos!$B$4:$B$203,MATCH($B286,Produtos!$A$4:$A$203,0)),"código não cadastrado"))</f>
        <v/>
      </c>
      <c r="D286" s="14"/>
      <c r="E286" s="14"/>
      <c r="F286" s="14"/>
      <c r="G286" s="14"/>
    </row>
    <row r="287" customFormat="false" ht="15" hidden="false" customHeight="false" outlineLevel="0" collapsed="false">
      <c r="A287" s="18"/>
      <c r="B287" s="14"/>
      <c r="C287" s="11" t="str">
        <f aca="false">IF($B287="","",IFERROR(INDEX(Produtos!$B$4:$B$203,MATCH($B287,Produtos!$A$4:$A$203,0)),"código não cadastrado"))</f>
        <v/>
      </c>
      <c r="D287" s="14"/>
      <c r="E287" s="14"/>
      <c r="F287" s="14"/>
      <c r="G287" s="14"/>
    </row>
    <row r="288" customFormat="false" ht="15" hidden="false" customHeight="false" outlineLevel="0" collapsed="false">
      <c r="A288" s="18"/>
      <c r="B288" s="14"/>
      <c r="C288" s="11" t="str">
        <f aca="false">IF($B288="","",IFERROR(INDEX(Produtos!$B$4:$B$203,MATCH($B288,Produtos!$A$4:$A$203,0)),"código não cadastrado"))</f>
        <v/>
      </c>
      <c r="D288" s="14"/>
      <c r="E288" s="14"/>
      <c r="F288" s="14"/>
      <c r="G288" s="14"/>
    </row>
    <row r="289" customFormat="false" ht="15" hidden="false" customHeight="false" outlineLevel="0" collapsed="false">
      <c r="A289" s="18"/>
      <c r="B289" s="14"/>
      <c r="C289" s="11" t="str">
        <f aca="false">IF($B289="","",IFERROR(INDEX(Produtos!$B$4:$B$203,MATCH($B289,Produtos!$A$4:$A$203,0)),"código não cadastrado"))</f>
        <v/>
      </c>
      <c r="D289" s="14"/>
      <c r="E289" s="14"/>
      <c r="F289" s="14"/>
      <c r="G289" s="14"/>
    </row>
    <row r="290" customFormat="false" ht="15" hidden="false" customHeight="false" outlineLevel="0" collapsed="false">
      <c r="A290" s="18"/>
      <c r="B290" s="14"/>
      <c r="C290" s="11" t="str">
        <f aca="false">IF($B290="","",IFERROR(INDEX(Produtos!$B$4:$B$203,MATCH($B290,Produtos!$A$4:$A$203,0)),"código não cadastrado"))</f>
        <v/>
      </c>
      <c r="D290" s="14"/>
      <c r="E290" s="14"/>
      <c r="F290" s="14"/>
      <c r="G290" s="14"/>
    </row>
    <row r="291" customFormat="false" ht="15" hidden="false" customHeight="false" outlineLevel="0" collapsed="false">
      <c r="A291" s="18"/>
      <c r="B291" s="14"/>
      <c r="C291" s="11" t="str">
        <f aca="false">IF($B291="","",IFERROR(INDEX(Produtos!$B$4:$B$203,MATCH($B291,Produtos!$A$4:$A$203,0)),"código não cadastrado"))</f>
        <v/>
      </c>
      <c r="D291" s="14"/>
      <c r="E291" s="14"/>
      <c r="F291" s="14"/>
      <c r="G291" s="14"/>
    </row>
    <row r="292" customFormat="false" ht="15" hidden="false" customHeight="false" outlineLevel="0" collapsed="false">
      <c r="A292" s="18"/>
      <c r="B292" s="14"/>
      <c r="C292" s="11" t="str">
        <f aca="false">IF($B292="","",IFERROR(INDEX(Produtos!$B$4:$B$203,MATCH($B292,Produtos!$A$4:$A$203,0)),"código não cadastrado"))</f>
        <v/>
      </c>
      <c r="D292" s="14"/>
      <c r="E292" s="14"/>
      <c r="F292" s="14"/>
      <c r="G292" s="14"/>
    </row>
    <row r="293" customFormat="false" ht="15" hidden="false" customHeight="false" outlineLevel="0" collapsed="false">
      <c r="A293" s="18"/>
      <c r="B293" s="14"/>
      <c r="C293" s="11" t="str">
        <f aca="false">IF($B293="","",IFERROR(INDEX(Produtos!$B$4:$B$203,MATCH($B293,Produtos!$A$4:$A$203,0)),"código não cadastrado"))</f>
        <v/>
      </c>
      <c r="D293" s="14"/>
      <c r="E293" s="14"/>
      <c r="F293" s="14"/>
      <c r="G293" s="14"/>
    </row>
    <row r="294" customFormat="false" ht="15" hidden="false" customHeight="false" outlineLevel="0" collapsed="false">
      <c r="A294" s="18"/>
      <c r="B294" s="14"/>
      <c r="C294" s="11" t="str">
        <f aca="false">IF($B294="","",IFERROR(INDEX(Produtos!$B$4:$B$203,MATCH($B294,Produtos!$A$4:$A$203,0)),"código não cadastrado"))</f>
        <v/>
      </c>
      <c r="D294" s="14"/>
      <c r="E294" s="14"/>
      <c r="F294" s="14"/>
      <c r="G294" s="14"/>
    </row>
    <row r="295" customFormat="false" ht="15" hidden="false" customHeight="false" outlineLevel="0" collapsed="false">
      <c r="A295" s="18"/>
      <c r="B295" s="14"/>
      <c r="C295" s="11" t="str">
        <f aca="false">IF($B295="","",IFERROR(INDEX(Produtos!$B$4:$B$203,MATCH($B295,Produtos!$A$4:$A$203,0)),"código não cadastrado"))</f>
        <v/>
      </c>
      <c r="D295" s="14"/>
      <c r="E295" s="14"/>
      <c r="F295" s="14"/>
      <c r="G295" s="14"/>
    </row>
    <row r="296" customFormat="false" ht="15" hidden="false" customHeight="false" outlineLevel="0" collapsed="false">
      <c r="A296" s="18"/>
      <c r="B296" s="14"/>
      <c r="C296" s="11" t="str">
        <f aca="false">IF($B296="","",IFERROR(INDEX(Produtos!$B$4:$B$203,MATCH($B296,Produtos!$A$4:$A$203,0)),"código não cadastrado"))</f>
        <v/>
      </c>
      <c r="D296" s="14"/>
      <c r="E296" s="14"/>
      <c r="F296" s="14"/>
      <c r="G296" s="14"/>
    </row>
    <row r="297" customFormat="false" ht="15" hidden="false" customHeight="false" outlineLevel="0" collapsed="false">
      <c r="A297" s="18"/>
      <c r="B297" s="14"/>
      <c r="C297" s="11" t="str">
        <f aca="false">IF($B297="","",IFERROR(INDEX(Produtos!$B$4:$B$203,MATCH($B297,Produtos!$A$4:$A$203,0)),"código não cadastrado"))</f>
        <v/>
      </c>
      <c r="D297" s="14"/>
      <c r="E297" s="14"/>
      <c r="F297" s="14"/>
      <c r="G297" s="14"/>
    </row>
    <row r="298" customFormat="false" ht="15" hidden="false" customHeight="false" outlineLevel="0" collapsed="false">
      <c r="A298" s="18"/>
      <c r="B298" s="14"/>
      <c r="C298" s="11" t="str">
        <f aca="false">IF($B298="","",IFERROR(INDEX(Produtos!$B$4:$B$203,MATCH($B298,Produtos!$A$4:$A$203,0)),"código não cadastrado"))</f>
        <v/>
      </c>
      <c r="D298" s="14"/>
      <c r="E298" s="14"/>
      <c r="F298" s="14"/>
      <c r="G298" s="14"/>
    </row>
    <row r="299" customFormat="false" ht="15" hidden="false" customHeight="false" outlineLevel="0" collapsed="false">
      <c r="A299" s="18"/>
      <c r="B299" s="14"/>
      <c r="C299" s="11" t="str">
        <f aca="false">IF($B299="","",IFERROR(INDEX(Produtos!$B$4:$B$203,MATCH($B299,Produtos!$A$4:$A$203,0)),"código não cadastrado"))</f>
        <v/>
      </c>
      <c r="D299" s="14"/>
      <c r="E299" s="14"/>
      <c r="F299" s="14"/>
      <c r="G299" s="14"/>
    </row>
    <row r="300" customFormat="false" ht="15" hidden="false" customHeight="false" outlineLevel="0" collapsed="false">
      <c r="A300" s="18"/>
      <c r="B300" s="14"/>
      <c r="C300" s="11" t="str">
        <f aca="false">IF($B300="","",IFERROR(INDEX(Produtos!$B$4:$B$203,MATCH($B300,Produtos!$A$4:$A$203,0)),"código não cadastrado"))</f>
        <v/>
      </c>
      <c r="D300" s="14"/>
      <c r="E300" s="14"/>
      <c r="F300" s="14"/>
      <c r="G300" s="14"/>
    </row>
    <row r="301" customFormat="false" ht="15" hidden="false" customHeight="false" outlineLevel="0" collapsed="false">
      <c r="A301" s="18"/>
      <c r="B301" s="14"/>
      <c r="C301" s="11" t="str">
        <f aca="false">IF($B301="","",IFERROR(INDEX(Produtos!$B$4:$B$203,MATCH($B301,Produtos!$A$4:$A$203,0)),"código não cadastrado"))</f>
        <v/>
      </c>
      <c r="D301" s="14"/>
      <c r="E301" s="14"/>
      <c r="F301" s="14"/>
      <c r="G301" s="14"/>
    </row>
    <row r="302" customFormat="false" ht="15" hidden="false" customHeight="false" outlineLevel="0" collapsed="false">
      <c r="A302" s="18"/>
      <c r="B302" s="14"/>
      <c r="C302" s="11" t="str">
        <f aca="false">IF($B302="","",IFERROR(INDEX(Produtos!$B$4:$B$203,MATCH($B302,Produtos!$A$4:$A$203,0)),"código não cadastrado"))</f>
        <v/>
      </c>
      <c r="D302" s="14"/>
      <c r="E302" s="14"/>
      <c r="F302" s="14"/>
      <c r="G302" s="14"/>
    </row>
    <row r="303" customFormat="false" ht="15" hidden="false" customHeight="false" outlineLevel="0" collapsed="false">
      <c r="A303" s="18"/>
      <c r="B303" s="14"/>
      <c r="C303" s="11" t="str">
        <f aca="false">IF($B303="","",IFERROR(INDEX(Produtos!$B$4:$B$203,MATCH($B303,Produtos!$A$4:$A$203,0)),"código não cadastrado"))</f>
        <v/>
      </c>
      <c r="D303" s="14"/>
      <c r="E303" s="14"/>
      <c r="F303" s="14"/>
      <c r="G303" s="14"/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B4:B303" type="list">
      <formula1>Produtos!$A$4:$A$203</formula1>
      <formula2>0</formula2>
    </dataValidation>
    <dataValidation allowBlank="true" errorStyle="stop" operator="between" showDropDown="false" showErrorMessage="false" showInputMessage="false" sqref="E4:E303" type="list">
      <formula1>"Uso em procedimento,Venda,Perda/Vencimento,Ajuste de inventário"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14"/>
    <col collapsed="false" customWidth="true" hidden="false" outlineLevel="0" max="6" min="4" style="0" width="6"/>
  </cols>
  <sheetData>
    <row r="1" customFormat="false" ht="27.75" hidden="false" customHeight="true" outlineLevel="0" collapsed="false">
      <c r="A1" s="1" t="s">
        <v>99</v>
      </c>
      <c r="B1" s="1"/>
      <c r="C1" s="1"/>
      <c r="D1" s="1"/>
      <c r="E1" s="1"/>
      <c r="F1" s="1"/>
    </row>
    <row r="2" customFormat="false" ht="15.75" hidden="false" customHeight="true" outlineLevel="0" collapsed="false">
      <c r="A2" s="2" t="s">
        <v>100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19" t="s">
        <v>101</v>
      </c>
      <c r="B4" s="20" t="n">
        <f aca="false">SUM(Produtos!$J$4:$J$203)</f>
        <v>6215</v>
      </c>
    </row>
    <row r="5" customFormat="false" ht="21.75" hidden="false" customHeight="true" outlineLevel="0" collapsed="false">
      <c r="A5" s="19" t="s">
        <v>102</v>
      </c>
      <c r="B5" s="21" t="n">
        <f aca="false">COUNTA(Produtos!$A$4:$A$203)</f>
        <v>8</v>
      </c>
    </row>
    <row r="6" customFormat="false" ht="21.75" hidden="false" customHeight="true" outlineLevel="0" collapsed="false">
      <c r="A6" s="19" t="s">
        <v>103</v>
      </c>
      <c r="B6" s="21" t="n">
        <f aca="false">COUNTIF(Produtos!$I$4:$I$203,"REPOR")</f>
        <v>5</v>
      </c>
    </row>
    <row r="7" customFormat="false" ht="21.75" hidden="false" customHeight="true" outlineLevel="0" collapsed="false">
      <c r="A7" s="19" t="s">
        <v>104</v>
      </c>
      <c r="B7" s="21" t="n">
        <f aca="false">COUNTIF(Entradas!$K$4:$K$303,"VENCIDO")</f>
        <v>1</v>
      </c>
    </row>
    <row r="8" customFormat="false" ht="21.75" hidden="false" customHeight="true" outlineLevel="0" collapsed="false">
      <c r="A8" s="19" t="s">
        <v>105</v>
      </c>
      <c r="B8" s="21" t="n">
        <f aca="false">COUNTIF(Entradas!$K$4:$K$303,"VENCE EM ATÉ 30 DIAS")</f>
        <v>1</v>
      </c>
    </row>
    <row r="10" customFormat="false" ht="15" hidden="false" customHeight="false" outlineLevel="0" collapsed="false">
      <c r="A10" s="22" t="s">
        <v>106</v>
      </c>
    </row>
    <row r="11" customFormat="false" ht="30" hidden="false" customHeight="true" outlineLevel="0" collapsed="false">
      <c r="A11" s="8" t="s">
        <v>26</v>
      </c>
      <c r="B11" s="8" t="s">
        <v>33</v>
      </c>
      <c r="C11" s="8" t="s">
        <v>107</v>
      </c>
    </row>
    <row r="12" customFormat="false" ht="15" hidden="false" customHeight="false" outlineLevel="0" collapsed="false">
      <c r="A12" s="14" t="s">
        <v>36</v>
      </c>
      <c r="B12" s="15" t="n">
        <f aca="false">SUMIFS(Produtos!$J$4:$J$203,Produtos!$C$4:$C$203,$A12)</f>
        <v>5490</v>
      </c>
      <c r="C12" s="23" t="n">
        <f aca="false">COUNTIFS(Produtos!$C$4:$C$203,$A12,Produtos!$I$4:$I$203,"REPOR")</f>
        <v>2</v>
      </c>
    </row>
    <row r="13" customFormat="false" ht="15" hidden="false" customHeight="false" outlineLevel="0" collapsed="false">
      <c r="A13" s="14" t="s">
        <v>108</v>
      </c>
      <c r="B13" s="15" t="n">
        <f aca="false">SUMIFS(Produtos!$J$4:$J$203,Produtos!$C$4:$C$203,$A13)</f>
        <v>0</v>
      </c>
      <c r="C13" s="23" t="n">
        <f aca="false">COUNTIFS(Produtos!$C$4:$C$203,$A13,Produtos!$I$4:$I$203,"REPOR")</f>
        <v>0</v>
      </c>
    </row>
    <row r="14" customFormat="false" ht="15" hidden="false" customHeight="false" outlineLevel="0" collapsed="false">
      <c r="A14" s="14" t="s">
        <v>48</v>
      </c>
      <c r="B14" s="15" t="n">
        <f aca="false">SUMIFS(Produtos!$J$4:$J$203,Produtos!$C$4:$C$203,$A14)</f>
        <v>55</v>
      </c>
      <c r="C14" s="23" t="n">
        <f aca="false">COUNTIFS(Produtos!$C$4:$C$203,$A14,Produtos!$I$4:$I$203,"REPOR")</f>
        <v>1</v>
      </c>
    </row>
    <row r="15" customFormat="false" ht="15" hidden="false" customHeight="false" outlineLevel="0" collapsed="false">
      <c r="A15" s="14" t="s">
        <v>53</v>
      </c>
      <c r="B15" s="15" t="n">
        <f aca="false">SUMIFS(Produtos!$J$4:$J$203,Produtos!$C$4:$C$203,$A15)</f>
        <v>550</v>
      </c>
      <c r="C15" s="23" t="n">
        <f aca="false">COUNTIFS(Produtos!$C$4:$C$203,$A15,Produtos!$I$4:$I$203,"REPOR")</f>
        <v>2</v>
      </c>
    </row>
    <row r="16" customFormat="false" ht="15" hidden="false" customHeight="false" outlineLevel="0" collapsed="false">
      <c r="A16" s="14" t="s">
        <v>63</v>
      </c>
      <c r="B16" s="15" t="n">
        <f aca="false">SUMIFS(Produtos!$J$4:$J$203,Produtos!$C$4:$C$203,$A16)</f>
        <v>120</v>
      </c>
      <c r="C16" s="23" t="n">
        <f aca="false">COUNTIFS(Produtos!$C$4:$C$203,$A16,Produtos!$I$4:$I$203,"REPOR")</f>
        <v>0</v>
      </c>
    </row>
    <row r="17" customFormat="false" ht="15" hidden="false" customHeight="false" outlineLevel="0" collapsed="false">
      <c r="A17" s="14" t="s">
        <v>109</v>
      </c>
      <c r="B17" s="15" t="n">
        <f aca="false">SUMIFS(Produtos!$J$4:$J$203,Produtos!$C$4:$C$203,$A17)</f>
        <v>0</v>
      </c>
      <c r="C17" s="23" t="n">
        <f aca="false">COUNTIFS(Produtos!$C$4:$C$203,$A17,Produtos!$I$4:$I$203,"REPOR")</f>
        <v>0</v>
      </c>
    </row>
    <row r="18" customFormat="false" ht="15" hidden="false" customHeight="false" outlineLevel="0" collapsed="false">
      <c r="A18" s="14" t="s">
        <v>110</v>
      </c>
      <c r="B18" s="15" t="n">
        <f aca="false">SUMIFS(Produtos!$J$4:$J$203,Produtos!$C$4:$C$203,$A18)</f>
        <v>0</v>
      </c>
      <c r="C18" s="23" t="n">
        <f aca="false">COUNTIFS(Produtos!$C$4:$C$203,$A18,Produtos!$I$4:$I$203,"REPOR")</f>
        <v>0</v>
      </c>
    </row>
    <row r="21" customFormat="false" ht="15" hidden="false" customHeight="false" outlineLevel="0" collapsed="false">
      <c r="A21" s="24" t="s">
        <v>111</v>
      </c>
    </row>
    <row r="22" customFormat="false" ht="15" hidden="false" customHeight="false" outlineLevel="0" collapsed="false">
      <c r="A22" s="7" t="s">
        <v>112</v>
      </c>
    </row>
  </sheetData>
  <mergeCells count="2">
    <mergeCell ref="A1:F1"/>
    <mergeCell ref="A2:F2"/>
  </mergeCells>
  <hyperlinks>
    <hyperlink ref="A22" r:id="rId1" display="→ Teste grátis: checkapp.clinic (migração de dados inclusa)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2026-07-12T16:46:26Z</dcterms:created>
  <dc:creator>openpyxl</dc:creator>
  <dc:description/>
  <dc:language>en-US</dc:language>
  <cp:lastModifiedBy/>
  <dcterms:modified xsi:type="dcterms:W3CDTF">2026-07-12T16:46:27Z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